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sharedStrings.xml" ContentType="application/vnd.openxmlformats-officedocument.spreadsheetml.sharedStrings+xml"/>
  <Override PartName="/xl/media/image13.png" ContentType="image/png"/>
  <Override PartName="/xl/media/image14.png" ContentType="image/png"/>
  <Override PartName="/xl/media/image15.png" ContentType="image/png"/>
  <Override PartName="/xl/media/image16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Sheet1" sheetId="1" state="visible" r:id="rId2"/>
    <sheet name="Sums 39,000uF" sheetId="2" state="visible" r:id="rId3"/>
    <sheet name="Input Calcs" sheetId="3" state="visible" r:id="rId4"/>
    <sheet name="Short Calcs 39,000uF, 25V" sheetId="4" state="visible" r:id="rId5"/>
    <sheet name="Short Calcs 56,000uF, 16V" sheetId="5" state="visible" r:id="rId6"/>
    <sheet name="Short Calcs 68,000uF, 16V" sheetId="6" state="visible" r:id="rId7"/>
    <sheet name="Sums 56,000uF" sheetId="7" state="visible" r:id="rId8"/>
    <sheet name="Single Module Calcs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<sst xmlns="http://schemas.openxmlformats.org/spreadsheetml/2006/main" count="587" uniqueCount="163">
  <si>
    <t xml:space="preserve">V = Vo(1-e-t/rc)</t>
  </si>
  <si>
    <t xml:space="preserve">C=Q/v</t>
  </si>
  <si>
    <t xml:space="preserve">C=I/(dv/dt)</t>
  </si>
  <si>
    <t xml:space="preserve">dv/dt = I/C</t>
  </si>
  <si>
    <t xml:space="preserve">R</t>
  </si>
  <si>
    <t xml:space="preserve">Ohms</t>
  </si>
  <si>
    <t xml:space="preserve">I</t>
  </si>
  <si>
    <t xml:space="preserve">Amps</t>
  </si>
  <si>
    <t xml:space="preserve">Co</t>
  </si>
  <si>
    <t xml:space="preserve">dv/dt</t>
  </si>
  <si>
    <t xml:space="preserve">v/s</t>
  </si>
  <si>
    <t xml:space="preserve">N</t>
  </si>
  <si>
    <t xml:space="preserve">C</t>
  </si>
  <si>
    <t xml:space="preserve">RC</t>
  </si>
  <si>
    <t xml:space="preserve">Vo</t>
  </si>
  <si>
    <t xml:space="preserve">Volts</t>
  </si>
  <si>
    <t xml:space="preserve">Vsource</t>
  </si>
  <si>
    <t xml:space="preserve">V = Vo(1-e-t/5.85)</t>
  </si>
  <si>
    <t xml:space="preserve">Time</t>
  </si>
  <si>
    <t xml:space="preserve">Resistor</t>
  </si>
  <si>
    <t xml:space="preserve">Const Current</t>
  </si>
  <si>
    <t xml:space="preserve">Ichg Res</t>
  </si>
  <si>
    <t xml:space="preserve">Pdiss</t>
  </si>
  <si>
    <t xml:space="preserve">Welding tips</t>
  </si>
  <si>
    <t xml:space="preserve">Dia</t>
  </si>
  <si>
    <t xml:space="preserve">mm</t>
  </si>
  <si>
    <t xml:space="preserve">Area</t>
  </si>
  <si>
    <t xml:space="preserve">mm2</t>
  </si>
  <si>
    <t xml:space="preserve">copper </t>
  </si>
  <si>
    <t xml:space="preserve">Ohms /m /mm2</t>
  </si>
  <si>
    <t xml:space="preserve">Resistance</t>
  </si>
  <si>
    <t xml:space="preserve">Ohms/m</t>
  </si>
  <si>
    <t xml:space="preserve">Length of probe</t>
  </si>
  <si>
    <t xml:space="preserve">m each</t>
  </si>
  <si>
    <t xml:space="preserve">Resistivity, Cu</t>
  </si>
  <si>
    <t xml:space="preserve">Resistivity, Al</t>
  </si>
  <si>
    <t xml:space="preserve">Cu resistivity</t>
  </si>
  <si>
    <t xml:space="preserve">Oh/mm2/m</t>
  </si>
  <si>
    <t xml:space="preserve">Al resistivity</t>
  </si>
  <si>
    <t xml:space="preserve">Bus Bar</t>
  </si>
  <si>
    <t xml:space="preserve">Size W</t>
  </si>
  <si>
    <t xml:space="preserve">Size H</t>
  </si>
  <si>
    <t xml:space="preserve">Length</t>
  </si>
  <si>
    <t xml:space="preserve">Capacitors</t>
  </si>
  <si>
    <t xml:space="preserve">Item</t>
  </si>
  <si>
    <t xml:space="preserve">Value Milliohms</t>
  </si>
  <si>
    <t xml:space="preserve">Assumptions</t>
  </si>
  <si>
    <t xml:space="preserve">Total System Impedance</t>
  </si>
  <si>
    <t xml:space="preserve">Milliohms (modules plus rest of system)</t>
  </si>
  <si>
    <t xml:space="preserve">Connection Cable +</t>
  </si>
  <si>
    <t xml:space="preserve">Altronics W4100, 8Ga, 7.1mm2, 2.6milliohms per metre.</t>
  </si>
  <si>
    <t xml:space="preserve">Connection Cable -</t>
  </si>
  <si>
    <t xml:space="preserve">Altronics W4102, 8Ga, 7.1mm2, 2.6milliohms per metre.</t>
  </si>
  <si>
    <t xml:space="preserve">Assume solid copper 4mm dia, 0.15m each, two off.</t>
  </si>
  <si>
    <t xml:space="preserve">Cable connection to tips</t>
  </si>
  <si>
    <t xml:space="preserve">Worst case</t>
  </si>
  <si>
    <t xml:space="preserve">Work Piece</t>
  </si>
  <si>
    <t xml:space="preserve">Worst case – The CD Welder obviously wouldn’t work at this resistance</t>
  </si>
  <si>
    <t xml:space="preserve">Bus Bar +</t>
  </si>
  <si>
    <t xml:space="preserve">100mm2 Al, 250mm long</t>
  </si>
  <si>
    <t xml:space="preserve">Resistance = p x Len / Area</t>
  </si>
  <si>
    <t xml:space="preserve">P = 2.65E-8 Ohms.m</t>
  </si>
  <si>
    <t xml:space="preserve">Len = 0.25m</t>
  </si>
  <si>
    <t xml:space="preserve">Area = 0.0001m2</t>
  </si>
  <si>
    <t xml:space="preserve">Bus Bar -</t>
  </si>
  <si>
    <t xml:space="preserve">Rollup of Modules</t>
  </si>
  <si>
    <t xml:space="preserve">For 10 modules</t>
  </si>
  <si>
    <t xml:space="preserve">Module</t>
  </si>
  <si>
    <t xml:space="preserve">Number of modules</t>
  </si>
  <si>
    <t xml:space="preserve">Any number of modules from a few upwards can be paralleled.  See text.</t>
  </si>
  <si>
    <t xml:space="preserve">FETS</t>
  </si>
  <si>
    <t xml:space="preserve">1.7 milliohns each worst case</t>
  </si>
  <si>
    <t xml:space="preserve">Bolted Connection to bus</t>
  </si>
  <si>
    <t xml:space="preserve">&lt;0.1 milliohms</t>
  </si>
  <si>
    <t xml:space="preserve">Two M3 Bolts torqued up tight will be less than this. Experience on submarine batteries which are connected using bolted busbars gives me confidence that this junction will be &lt;&lt; 1 milliohm.</t>
  </si>
  <si>
    <t xml:space="preserve">PCB Trace from -Ve bus bar to FET</t>
  </si>
  <si>
    <t xml:space="preserve">0.3 milliohms</t>
  </si>
  <si>
    <t xml:space="preserve">45mm wide 30mm long, 1 oz copper, 20 deg C</t>
  </si>
  <si>
    <t xml:space="preserve">Combined Caps / PCB to FET</t>
  </si>
  <si>
    <t xml:space="preserve">Parallel of the three cap subtotals</t>
  </si>
  <si>
    <t xml:space="preserve">Cap 1 (closest)</t>
  </si>
  <si>
    <t xml:space="preserve">Per spec sheet</t>
  </si>
  <si>
    <t xml:space="preserve">PCB Trace Fet to Cap 1 -</t>
  </si>
  <si>
    <t xml:space="preserve">PCB Trace Bus Bar to Cap 1+</t>
  </si>
  <si>
    <t xml:space="preserve">45mm wide 20mm long, 1 oz copper, 20 deg C</t>
  </si>
  <si>
    <t xml:space="preserve">Subtotal Cap1</t>
  </si>
  <si>
    <t xml:space="preserve">Cap 2 (mid)</t>
  </si>
  <si>
    <t xml:space="preserve">PCB Trace Fet to Cap 2 -</t>
  </si>
  <si>
    <t xml:space="preserve">45mm wide 65mm long, 1 oz copper, 20 deg C</t>
  </si>
  <si>
    <t xml:space="preserve">PCB Trace Bus Bar to Cap 2+</t>
  </si>
  <si>
    <t xml:space="preserve">45mm wide 55mm long, 1 oz copper, 20 deg C</t>
  </si>
  <si>
    <t xml:space="preserve">Subtotal Cap2</t>
  </si>
  <si>
    <t xml:space="preserve">Cap 3 (fathest)</t>
  </si>
  <si>
    <t xml:space="preserve">PCB Trace Fet to Cap 3 -</t>
  </si>
  <si>
    <t xml:space="preserve">45mm wide 100mm long, 1 oz copper, 20 deg C</t>
  </si>
  <si>
    <t xml:space="preserve">PCB Trace Bus Bar to Cap 3+</t>
  </si>
  <si>
    <t xml:space="preserve">45mm wide 90mm long, 1 oz copper, 20 deg C</t>
  </si>
  <si>
    <t xml:space="preserve">Subtotal Cap3</t>
  </si>
  <si>
    <t xml:space="preserve">Supply Voltage</t>
  </si>
  <si>
    <t xml:space="preserve">volts</t>
  </si>
  <si>
    <t xml:space="preserve">Maximum Current</t>
  </si>
  <si>
    <t xml:space="preserve">Amperes</t>
  </si>
  <si>
    <t xml:space="preserve">Current per Cap</t>
  </si>
  <si>
    <t xml:space="preserve">Amps per Cap</t>
  </si>
  <si>
    <t xml:space="preserve">Output Voltage</t>
  </si>
  <si>
    <t xml:space="preserve">Resistivity of Nickel</t>
  </si>
  <si>
    <t xml:space="preserve">Ohms.m</t>
  </si>
  <si>
    <t xml:space="preserve">Coefficient of Resistivity /deg C</t>
  </si>
  <si>
    <t xml:space="preserve">/DegC</t>
  </si>
  <si>
    <t xml:space="preserve">Impedance of CDC</t>
  </si>
  <si>
    <t xml:space="preserve">Work piece thickness</t>
  </si>
  <si>
    <t xml:space="preserve">m</t>
  </si>
  <si>
    <t xml:space="preserve">Short Circuit Current</t>
  </si>
  <si>
    <t xml:space="preserve">Width</t>
  </si>
  <si>
    <t xml:space="preserve">uF</t>
  </si>
  <si>
    <t xml:space="preserve">Path Length</t>
  </si>
  <si>
    <t xml:space="preserve">Module Cap</t>
  </si>
  <si>
    <t xml:space="preserve">Lambda</t>
  </si>
  <si>
    <t xml:space="preserve">Total Capacitance</t>
  </si>
  <si>
    <t xml:space="preserve">The resistance between two electrodes of radius r0  and 2S apart on an infinite plane of resistivity lambda is simply   </t>
  </si>
  <si>
    <t xml:space="preserve">Farads</t>
  </si>
  <si>
    <t xml:space="preserve">Ro</t>
  </si>
  <si>
    <t xml:space="preserve">metres</t>
  </si>
  <si>
    <t xml:space="preserve">R = arcosh(s/r0)/pi/lambda </t>
  </si>
  <si>
    <t xml:space="preserve">Extra</t>
  </si>
  <si>
    <t xml:space="preserve">Time Step</t>
  </si>
  <si>
    <t xml:space="preserve">Seconds</t>
  </si>
  <si>
    <t xml:space="preserve">Resitance</t>
  </si>
  <si>
    <t xml:space="preserve">At 300C</t>
  </si>
  <si>
    <t xml:space="preserve">At 600C</t>
  </si>
  <si>
    <t xml:space="preserve">Time after firing</t>
  </si>
  <si>
    <t xml:space="preserve">Output Voltage (V)</t>
  </si>
  <si>
    <t xml:space="preserve">Current (A)</t>
  </si>
  <si>
    <t xml:space="preserve">Energy into Work Piece</t>
  </si>
  <si>
    <t xml:space="preserve">C18</t>
  </si>
  <si>
    <t xml:space="preserve">nanoFarads</t>
  </si>
  <si>
    <t xml:space="preserve">R1</t>
  </si>
  <si>
    <t xml:space="preserve">R11</t>
  </si>
  <si>
    <t xml:space="preserve">R10</t>
  </si>
  <si>
    <t xml:space="preserve">R11/C18 Time Constant</t>
  </si>
  <si>
    <t xml:space="preserve">uSec</t>
  </si>
  <si>
    <t xml:space="preserve">NOTE: NEEDS 1uF Cap across R8.</t>
  </si>
  <si>
    <t xml:space="preserve">Required to stop noise on Interlock Line pulling C18 high</t>
  </si>
  <si>
    <t xml:space="preserve">QUESTION: So what will happen if someone shorts the output (really well) at 25V and fires the thing?</t>
  </si>
  <si>
    <t xml:space="preserve">Will it explode, will the FETS survive?</t>
  </si>
  <si>
    <t xml:space="preserve">The answer is that it will almost certainly survive a BUSBAR right across the lugs.  But you would be dumb to do this!</t>
  </si>
  <si>
    <t xml:space="preserve">Resistance at bus bars</t>
  </si>
  <si>
    <t xml:space="preserve">Max Voltage</t>
  </si>
  <si>
    <t xml:space="preserve">Notional Short Current</t>
  </si>
  <si>
    <t xml:space="preserve">A</t>
  </si>
  <si>
    <t xml:space="preserve">Fets per module</t>
  </si>
  <si>
    <t xml:space="preserve">Current per FET</t>
  </si>
  <si>
    <t xml:space="preserve">Capacitance</t>
  </si>
  <si>
    <t xml:space="preserve">Caps per module</t>
  </si>
  <si>
    <t xml:space="preserve">Total capacitance</t>
  </si>
  <si>
    <t xml:space="preserve">Time constant (RC)</t>
  </si>
  <si>
    <t xml:space="preserve">Voltage</t>
  </si>
  <si>
    <t xml:space="preserve">Current</t>
  </si>
  <si>
    <t xml:space="preserve">ms</t>
  </si>
  <si>
    <t xml:space="preserve">In the red circle!</t>
  </si>
  <si>
    <t xml:space="preserve">QUESTION: So what will happen if someone shorts the output (really well) at 16V and fires the thing?</t>
  </si>
  <si>
    <t xml:space="preserve">Load Resistance</t>
  </si>
  <si>
    <t xml:space="preserve">Milliohms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</si>
</sst>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0.00E+00"/>
    <numFmt numFmtId="166" formatCode="0.0"/>
    <numFmt numFmtId="167" formatCode="General"/>
    <numFmt numFmtId="168" formatCode="0.000"/>
    <numFmt numFmtId="169" formatCode="0.00"/>
    <numFmt numFmtId="170" formatCode="0"/>
    <numFmt numFmtId="171" formatCode="0.0000"/>
    <numFmt numFmtId="172" formatCode="0.00000"/>
    <numFmt numFmtId="173" formatCode="#,##0"/>
    <numFmt numFmtId="174" formatCode="#,##0.00"/>
    <numFmt numFmtId="175" formatCode="#,##0.000"/>
    <numFmt numFmtId="176" formatCode="#,##0.00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0"/>
    </font>
    <font>
      <b val="true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D9D9D9"/>
      </patternFill>
    </fill>
    <fill>
      <patternFill patternType="solid">
        <fgColor rgb="FFD9D9D9"/>
        <bgColor rgb="FFCCCC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0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0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5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34200</xdr:colOff>
      <xdr:row>11</xdr:row>
      <xdr:rowOff>3240</xdr:rowOff>
    </xdr:from>
    <xdr:to>
      <xdr:col>15</xdr:col>
      <xdr:colOff>705960</xdr:colOff>
      <xdr:row>31</xdr:row>
      <xdr:rowOff>51480</xdr:rowOff>
    </xdr:to>
    <xdr:sp>
      <xdr:nvSpPr>
        <xdr:cNvPr id="0" name="Image 1"/>
        <xdr:cNvSpPr/>
      </xdr:nvSpPr>
      <xdr:spPr>
        <a:xfrm>
          <a:off x="4834800" y="1842120"/>
          <a:ext cx="8850240" cy="3324600"/>
        </a:xfrm>
        <a:prstGeom prst="rect">
          <a:avLst/>
        </a:prstGeom>
        <a:blipFill rotWithShape="0">
          <a:blip r:embed="rId1"/>
          <a:srcRect/>
          <a:stretch/>
        </a:blip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 anchor="ctr" anchorCtr="1">
          <a:noAutofit/>
        </a:bodyPr>
        <a:p>
          <a:pPr algn="ctr">
            <a:lnSpc>
              <a:spcPct val="100000"/>
            </a:lnSpc>
          </a:pPr>
          <a:r>
            <a:rPr b="0" lang="en-AU" sz="1200" spc="-1" strike="noStrike">
              <a:latin typeface="Times New Roman"/>
            </a:rPr>
            <a:t>Seconds</a:t>
          </a:r>
          <a:endParaRPr b="0" lang="en-AU" sz="12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6</xdr:col>
      <xdr:colOff>268200</xdr:colOff>
      <xdr:row>11</xdr:row>
      <xdr:rowOff>0</xdr:rowOff>
    </xdr:from>
    <xdr:to>
      <xdr:col>15</xdr:col>
      <xdr:colOff>339480</xdr:colOff>
      <xdr:row>48</xdr:row>
      <xdr:rowOff>90360</xdr:rowOff>
    </xdr:to>
    <xdr:pic>
      <xdr:nvPicPr>
        <xdr:cNvPr id="1" name="Image 2" descr=""/>
        <xdr:cNvPicPr/>
      </xdr:nvPicPr>
      <xdr:blipFill>
        <a:blip r:embed="rId1"/>
        <a:stretch/>
      </xdr:blipFill>
      <xdr:spPr>
        <a:xfrm>
          <a:off x="7041600" y="1851480"/>
          <a:ext cx="7420680" cy="63846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10</xdr:col>
      <xdr:colOff>97200</xdr:colOff>
      <xdr:row>17</xdr:row>
      <xdr:rowOff>115200</xdr:rowOff>
    </xdr:from>
    <xdr:to>
      <xdr:col>10</xdr:col>
      <xdr:colOff>782280</xdr:colOff>
      <xdr:row>19</xdr:row>
      <xdr:rowOff>95400</xdr:rowOff>
    </xdr:to>
    <xdr:sp>
      <xdr:nvSpPr>
        <xdr:cNvPr id="2" name=""/>
        <xdr:cNvSpPr/>
      </xdr:nvSpPr>
      <xdr:spPr>
        <a:xfrm>
          <a:off x="10136880" y="2941920"/>
          <a:ext cx="685080" cy="305280"/>
        </a:xfrm>
        <a:prstGeom prst="ellipse">
          <a:avLst/>
        </a:prstGeom>
        <a:noFill/>
        <a:ln w="72000">
          <a:solidFill>
            <a:srgbClr val="ff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6</xdr:col>
      <xdr:colOff>268200</xdr:colOff>
      <xdr:row>11</xdr:row>
      <xdr:rowOff>0</xdr:rowOff>
    </xdr:from>
    <xdr:to>
      <xdr:col>15</xdr:col>
      <xdr:colOff>339480</xdr:colOff>
      <xdr:row>48</xdr:row>
      <xdr:rowOff>77760</xdr:rowOff>
    </xdr:to>
    <xdr:pic>
      <xdr:nvPicPr>
        <xdr:cNvPr id="3" name="Image 2_0" descr=""/>
        <xdr:cNvPicPr/>
      </xdr:nvPicPr>
      <xdr:blipFill>
        <a:blip r:embed="rId1"/>
        <a:stretch/>
      </xdr:blipFill>
      <xdr:spPr>
        <a:xfrm>
          <a:off x="7041600" y="1851480"/>
          <a:ext cx="7420680" cy="63846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10</xdr:col>
      <xdr:colOff>97200</xdr:colOff>
      <xdr:row>17</xdr:row>
      <xdr:rowOff>102240</xdr:rowOff>
    </xdr:from>
    <xdr:to>
      <xdr:col>10</xdr:col>
      <xdr:colOff>782280</xdr:colOff>
      <xdr:row>19</xdr:row>
      <xdr:rowOff>82440</xdr:rowOff>
    </xdr:to>
    <xdr:sp>
      <xdr:nvSpPr>
        <xdr:cNvPr id="4" name=""/>
        <xdr:cNvSpPr/>
      </xdr:nvSpPr>
      <xdr:spPr>
        <a:xfrm>
          <a:off x="10136880" y="2941920"/>
          <a:ext cx="685080" cy="305280"/>
        </a:xfrm>
        <a:prstGeom prst="ellipse">
          <a:avLst/>
        </a:prstGeom>
        <a:noFill/>
        <a:ln w="72000">
          <a:solidFill>
            <a:srgbClr val="ff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6</xdr:col>
      <xdr:colOff>268200</xdr:colOff>
      <xdr:row>11</xdr:row>
      <xdr:rowOff>0</xdr:rowOff>
    </xdr:from>
    <xdr:to>
      <xdr:col>15</xdr:col>
      <xdr:colOff>339480</xdr:colOff>
      <xdr:row>48</xdr:row>
      <xdr:rowOff>77760</xdr:rowOff>
    </xdr:to>
    <xdr:pic>
      <xdr:nvPicPr>
        <xdr:cNvPr id="5" name="Image 2_1" descr=""/>
        <xdr:cNvPicPr/>
      </xdr:nvPicPr>
      <xdr:blipFill>
        <a:blip r:embed="rId1"/>
        <a:stretch/>
      </xdr:blipFill>
      <xdr:spPr>
        <a:xfrm>
          <a:off x="7041600" y="1851480"/>
          <a:ext cx="7420680" cy="63846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10</xdr:col>
      <xdr:colOff>97200</xdr:colOff>
      <xdr:row>17</xdr:row>
      <xdr:rowOff>102240</xdr:rowOff>
    </xdr:from>
    <xdr:to>
      <xdr:col>10</xdr:col>
      <xdr:colOff>782280</xdr:colOff>
      <xdr:row>19</xdr:row>
      <xdr:rowOff>82440</xdr:rowOff>
    </xdr:to>
    <xdr:sp>
      <xdr:nvSpPr>
        <xdr:cNvPr id="6" name=""/>
        <xdr:cNvSpPr/>
      </xdr:nvSpPr>
      <xdr:spPr>
        <a:xfrm>
          <a:off x="10136880" y="2941920"/>
          <a:ext cx="685080" cy="305280"/>
        </a:xfrm>
        <a:prstGeom prst="ellipse">
          <a:avLst/>
        </a:prstGeom>
        <a:noFill/>
        <a:ln w="72000">
          <a:solidFill>
            <a:srgbClr val="ff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4:H5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5" activeCellId="0" sqref="D15"/>
    </sheetView>
  </sheetViews>
  <sheetFormatPr defaultColWidth="8.34375" defaultRowHeight="15" zeroHeight="false" outlineLevelRow="0" outlineLevelCol="0"/>
  <cols>
    <col collapsed="false" customWidth="true" hidden="false" outlineLevel="0" max="3" min="2" style="0" width="10.58"/>
    <col collapsed="false" customWidth="true" hidden="false" outlineLevel="0" max="5" min="4" style="0" width="9.59"/>
    <col collapsed="false" customWidth="true" hidden="false" outlineLevel="0" max="6" min="6" style="0" width="11.57"/>
  </cols>
  <sheetData>
    <row r="4" customFormat="false" ht="15" hidden="false" customHeight="false" outlineLevel="0" collapsed="false">
      <c r="A4" s="0" t="s">
        <v>0</v>
      </c>
      <c r="F4" s="0" t="s">
        <v>1</v>
      </c>
      <c r="G4" s="0" t="s">
        <v>2</v>
      </c>
    </row>
    <row r="5" customFormat="false" ht="15" hidden="false" customHeight="false" outlineLevel="0" collapsed="false">
      <c r="F5" s="0" t="s">
        <v>3</v>
      </c>
    </row>
    <row r="6" customFormat="false" ht="15" hidden="false" customHeight="false" outlineLevel="0" collapsed="false">
      <c r="A6" s="0" t="s">
        <v>4</v>
      </c>
      <c r="B6" s="0" t="n">
        <v>5</v>
      </c>
      <c r="C6" s="0" t="s">
        <v>5</v>
      </c>
      <c r="F6" s="0" t="s">
        <v>6</v>
      </c>
      <c r="G6" s="0" t="n">
        <v>5</v>
      </c>
      <c r="H6" s="0" t="s">
        <v>7</v>
      </c>
    </row>
    <row r="7" customFormat="false" ht="15" hidden="false" customHeight="false" outlineLevel="0" collapsed="false">
      <c r="A7" s="0" t="s">
        <v>8</v>
      </c>
      <c r="B7" s="1" t="n">
        <v>0.039</v>
      </c>
      <c r="F7" s="0" t="s">
        <v>9</v>
      </c>
      <c r="G7" s="1" t="n">
        <f aca="false">G6/B9</f>
        <v>4.27350427350427</v>
      </c>
      <c r="H7" s="0" t="s">
        <v>10</v>
      </c>
    </row>
    <row r="8" customFormat="false" ht="15" hidden="false" customHeight="false" outlineLevel="0" collapsed="false">
      <c r="A8" s="0" t="s">
        <v>11</v>
      </c>
      <c r="B8" s="0" t="n">
        <v>30</v>
      </c>
    </row>
    <row r="9" customFormat="false" ht="15" hidden="false" customHeight="false" outlineLevel="0" collapsed="false">
      <c r="A9" s="0" t="s">
        <v>12</v>
      </c>
      <c r="B9" s="1" t="n">
        <f aca="false">B8*B7</f>
        <v>1.17</v>
      </c>
    </row>
    <row r="10" customFormat="false" ht="15" hidden="false" customHeight="false" outlineLevel="0" collapsed="false">
      <c r="A10" s="0" t="s">
        <v>13</v>
      </c>
      <c r="B10" s="1" t="n">
        <f aca="false">B9*B6</f>
        <v>5.85</v>
      </c>
    </row>
    <row r="11" customFormat="false" ht="15" hidden="false" customHeight="false" outlineLevel="0" collapsed="false">
      <c r="A11" s="0" t="s">
        <v>14</v>
      </c>
      <c r="B11" s="1" t="n">
        <v>0</v>
      </c>
      <c r="C11" s="0" t="s">
        <v>15</v>
      </c>
    </row>
    <row r="12" customFormat="false" ht="15" hidden="false" customHeight="false" outlineLevel="0" collapsed="false">
      <c r="A12" s="0" t="s">
        <v>16</v>
      </c>
      <c r="B12" s="1" t="n">
        <v>25</v>
      </c>
      <c r="C12" s="0" t="s">
        <v>15</v>
      </c>
    </row>
    <row r="14" customFormat="false" ht="15" hidden="false" customHeight="false" outlineLevel="0" collapsed="false">
      <c r="A14" s="0" t="s">
        <v>17</v>
      </c>
    </row>
    <row r="15" customFormat="false" ht="15" hidden="false" customHeight="false" outlineLevel="0" collapsed="false">
      <c r="B15" s="0" t="n">
        <f aca="false">B12*(1-EXP(-D15/(B6*B9)))</f>
        <v>24.1812099637039</v>
      </c>
      <c r="D15" s="0" t="n">
        <v>20</v>
      </c>
    </row>
    <row r="16" customFormat="false" ht="15" hidden="false" customHeight="false" outlineLevel="0" collapsed="false">
      <c r="A16" s="0" t="s">
        <v>18</v>
      </c>
      <c r="B16" s="0" t="s">
        <v>19</v>
      </c>
      <c r="C16" s="0" t="s">
        <v>20</v>
      </c>
      <c r="E16" s="0" t="s">
        <v>21</v>
      </c>
      <c r="F16" s="0" t="s">
        <v>22</v>
      </c>
    </row>
    <row r="17" customFormat="false" ht="15" hidden="false" customHeight="false" outlineLevel="0" collapsed="false">
      <c r="A17" s="0" t="n">
        <v>0</v>
      </c>
      <c r="B17" s="0" t="n">
        <f aca="false">($B$12-$B$11)*(1-EXP(-A17/$B$10))</f>
        <v>0</v>
      </c>
      <c r="C17" s="0" t="n">
        <f aca="false">IF((A17*$G$7&lt;$B$12),A17*$G$7,$B$12)</f>
        <v>0</v>
      </c>
      <c r="D17" s="0" t="n">
        <f aca="false">EXP(-A17/$B$10)</f>
        <v>1</v>
      </c>
      <c r="E17" s="0" t="n">
        <f aca="false">($B$12-B17)/$B$6</f>
        <v>5</v>
      </c>
      <c r="F17" s="0" t="n">
        <f aca="false">E17*E17*$B$6</f>
        <v>125</v>
      </c>
    </row>
    <row r="18" customFormat="false" ht="15" hidden="false" customHeight="false" outlineLevel="0" collapsed="false">
      <c r="A18" s="0" t="n">
        <f aca="false">A17+0.5</f>
        <v>0.5</v>
      </c>
      <c r="B18" s="2" t="n">
        <f aca="false">($B$12-$B$11)*(1-EXP(-A18/$B$10))</f>
        <v>2.04798483517132</v>
      </c>
      <c r="C18" s="2" t="n">
        <f aca="false">IF((A18*$G$7&lt;$B$12),A18*$G$7,$B$12)</f>
        <v>2.13675213675214</v>
      </c>
      <c r="D18" s="2" t="n">
        <f aca="false">EXP(-A18/$B$10)</f>
        <v>0.918080606593147</v>
      </c>
      <c r="E18" s="2" t="n">
        <f aca="false">($B$12-B18)/$B$6</f>
        <v>4.59040303296574</v>
      </c>
      <c r="F18" s="2" t="n">
        <f aca="false">E18*E18*$B$6</f>
        <v>105.359000025305</v>
      </c>
      <c r="G18" s="0" t="n">
        <f aca="false">F17*(A18-A17)</f>
        <v>62.5</v>
      </c>
    </row>
    <row r="19" customFormat="false" ht="15" hidden="false" customHeight="false" outlineLevel="0" collapsed="false">
      <c r="A19" s="0" t="n">
        <f aca="false">A18+0.5</f>
        <v>1</v>
      </c>
      <c r="B19" s="2" t="n">
        <f aca="false">($B$12-$B$11)*(1-EXP(-A19/$B$10))</f>
        <v>3.92819999493897</v>
      </c>
      <c r="C19" s="2" t="n">
        <f aca="false">IF((A19*$G$7&lt;$B$12),A19*$G$7,$B$12)</f>
        <v>4.27350427350427</v>
      </c>
      <c r="D19" s="2" t="n">
        <f aca="false">EXP(-A19/$B$10)</f>
        <v>0.842872000202441</v>
      </c>
      <c r="E19" s="2" t="n">
        <f aca="false">($B$12-B19)/$B$6</f>
        <v>4.21436000101221</v>
      </c>
      <c r="F19" s="2" t="n">
        <f aca="false">E19*E19*$B$6</f>
        <v>88.8041510906581</v>
      </c>
      <c r="G19" s="0" t="n">
        <f aca="false">F18*(A19-A18)</f>
        <v>52.6795000126526</v>
      </c>
    </row>
    <row r="20" customFormat="false" ht="15" hidden="false" customHeight="false" outlineLevel="0" collapsed="false">
      <c r="A20" s="0" t="n">
        <f aca="false">A19+0.5</f>
        <v>1.5</v>
      </c>
      <c r="B20" s="2" t="n">
        <f aca="false">($B$12-$B$11)*(1-EXP(-A20/$B$10))</f>
        <v>5.65438906934408</v>
      </c>
      <c r="C20" s="2" t="n">
        <f aca="false">IF((A20*$G$7&lt;$B$12),A20*$G$7,$B$12)</f>
        <v>6.41025641025641</v>
      </c>
      <c r="D20" s="2" t="n">
        <f aca="false">EXP(-A20/$B$10)</f>
        <v>0.773824437226237</v>
      </c>
      <c r="E20" s="2" t="n">
        <f aca="false">($B$12-B20)/$B$6</f>
        <v>3.86912218613118</v>
      </c>
      <c r="F20" s="2" t="n">
        <f aca="false">E20*E20*$B$6</f>
        <v>74.8505324560627</v>
      </c>
      <c r="G20" s="0" t="n">
        <f aca="false">F19*(A20-A19)</f>
        <v>44.402075545329</v>
      </c>
    </row>
    <row r="21" customFormat="false" ht="15" hidden="false" customHeight="false" outlineLevel="0" collapsed="false">
      <c r="A21" s="0" t="n">
        <f aca="false">A20+0.5</f>
        <v>2</v>
      </c>
      <c r="B21" s="2" t="n">
        <f aca="false">($B$12-$B$11)*(1-EXP(-A21/$B$10))</f>
        <v>7.2391697818684</v>
      </c>
      <c r="C21" s="2" t="n">
        <f aca="false">IF((A21*$G$7&lt;$B$12),A21*$G$7,$B$12)</f>
        <v>8.54700854700855</v>
      </c>
      <c r="D21" s="2" t="n">
        <f aca="false">EXP(-A21/$B$10)</f>
        <v>0.710433208725264</v>
      </c>
      <c r="E21" s="2" t="n">
        <f aca="false">($B$12-B21)/$B$6</f>
        <v>3.55216604362632</v>
      </c>
      <c r="F21" s="2" t="n">
        <f aca="false">E21*E21*$B$6</f>
        <v>63.0894180074593</v>
      </c>
      <c r="G21" s="0" t="n">
        <f aca="false">F20*(A21-A20)</f>
        <v>37.4252662280314</v>
      </c>
    </row>
    <row r="22" customFormat="false" ht="15" hidden="false" customHeight="false" outlineLevel="0" collapsed="false">
      <c r="A22" s="0" t="n">
        <f aca="false">A21+0.5</f>
        <v>2.5</v>
      </c>
      <c r="B22" s="2" t="n">
        <f aca="false">($B$12-$B$11)*(1-EXP(-A22/$B$10))</f>
        <v>8.69412621973984</v>
      </c>
      <c r="C22" s="2" t="n">
        <f aca="false">IF((A22*$G$7&lt;$B$12),A22*$G$7,$B$12)</f>
        <v>10.6837606837607</v>
      </c>
      <c r="D22" s="2" t="n">
        <f aca="false">EXP(-A22/$B$10)</f>
        <v>0.652234951210407</v>
      </c>
      <c r="E22" s="2" t="n">
        <f aca="false">($B$12-B22)/$B$6</f>
        <v>3.26117475605203</v>
      </c>
      <c r="F22" s="2" t="n">
        <f aca="false">E22*E22*$B$6</f>
        <v>53.1763039475552</v>
      </c>
      <c r="G22" s="0" t="n">
        <f aca="false">F21*(A22-A21)</f>
        <v>31.5447090037297</v>
      </c>
    </row>
    <row r="23" customFormat="false" ht="15" hidden="false" customHeight="false" outlineLevel="0" collapsed="false">
      <c r="A23" s="0" t="n">
        <f aca="false">A22+0.5</f>
        <v>3</v>
      </c>
      <c r="B23" s="2" t="n">
        <f aca="false">($B$12-$B$11)*(1-EXP(-A23/$B$10))</f>
        <v>10.0298935087875</v>
      </c>
      <c r="C23" s="2" t="n">
        <f aca="false">IF((A23*$G$7&lt;$B$12),A23*$G$7,$B$12)</f>
        <v>12.8205128205128</v>
      </c>
      <c r="D23" s="2" t="n">
        <f aca="false">EXP(-A23/$B$10)</f>
        <v>0.598804259648502</v>
      </c>
      <c r="E23" s="2" t="n">
        <f aca="false">($B$12-B23)/$B$6</f>
        <v>2.99402129824251</v>
      </c>
      <c r="F23" s="2" t="n">
        <f aca="false">E23*E23*$B$6</f>
        <v>44.8208176716488</v>
      </c>
      <c r="G23" s="0" t="n">
        <f aca="false">F22*(A23-A22)</f>
        <v>26.5881519737776</v>
      </c>
    </row>
    <row r="24" customFormat="false" ht="15" hidden="false" customHeight="false" outlineLevel="0" collapsed="false">
      <c r="A24" s="0" t="n">
        <f aca="false">A23+0.5</f>
        <v>3.5</v>
      </c>
      <c r="B24" s="2" t="n">
        <f aca="false">($B$12-$B$11)*(1-EXP(-A24/$B$10))</f>
        <v>11.2562355517836</v>
      </c>
      <c r="C24" s="2" t="n">
        <f aca="false">IF((A24*$G$7&lt;$B$12),A24*$G$7,$B$12)</f>
        <v>14.957264957265</v>
      </c>
      <c r="D24" s="2" t="n">
        <f aca="false">EXP(-A24/$B$10)</f>
        <v>0.549750577928657</v>
      </c>
      <c r="E24" s="2" t="n">
        <f aca="false">($B$12-B24)/$B$6</f>
        <v>2.74875288964329</v>
      </c>
      <c r="F24" s="2" t="n">
        <f aca="false">E24*E24*$B$6</f>
        <v>37.7782122416116</v>
      </c>
      <c r="G24" s="0" t="n">
        <f aca="false">F23*(A24-A23)</f>
        <v>22.4104088358244</v>
      </c>
    </row>
    <row r="25" customFormat="false" ht="15" hidden="false" customHeight="false" outlineLevel="0" collapsed="false">
      <c r="A25" s="0" t="n">
        <f aca="false">A24+0.5</f>
        <v>4</v>
      </c>
      <c r="B25" s="2" t="n">
        <f aca="false">($B$12-$B$11)*(1-EXP(-A25/$B$10))</f>
        <v>12.3821163985081</v>
      </c>
      <c r="C25" s="2" t="n">
        <f aca="false">IF((A25*$G$7&lt;$B$12),A25*$G$7,$B$12)</f>
        <v>17.0940170940171</v>
      </c>
      <c r="D25" s="2" t="n">
        <f aca="false">EXP(-A25/$B$10)</f>
        <v>0.504715344059675</v>
      </c>
      <c r="E25" s="2" t="n">
        <f aca="false">($B$12-B25)/$B$6</f>
        <v>2.52357672029837</v>
      </c>
      <c r="F25" s="2" t="n">
        <f aca="false">E25*E25*$B$6</f>
        <v>31.8421973161595</v>
      </c>
      <c r="G25" s="0" t="n">
        <f aca="false">F24*(A25-A24)</f>
        <v>18.8891061208058</v>
      </c>
    </row>
    <row r="26" customFormat="false" ht="15" hidden="false" customHeight="false" outlineLevel="0" collapsed="false">
      <c r="A26" s="0" t="n">
        <f aca="false">A25+0.5</f>
        <v>4.5</v>
      </c>
      <c r="B26" s="2" t="n">
        <f aca="false">($B$12-$B$11)*(1-EXP(-A26/$B$10))</f>
        <v>13.4157657692206</v>
      </c>
      <c r="C26" s="2" t="n">
        <f aca="false">IF((A26*$G$7&lt;$B$12),A26*$G$7,$B$12)</f>
        <v>19.2307692307692</v>
      </c>
      <c r="D26" s="2" t="n">
        <f aca="false">EXP(-A26/$B$10)</f>
        <v>0.463369369231175</v>
      </c>
      <c r="E26" s="2" t="n">
        <f aca="false">($B$12-B26)/$B$6</f>
        <v>2.31684684615588</v>
      </c>
      <c r="F26" s="2" t="n">
        <f aca="false">E26*E26*$B$6</f>
        <v>26.8388965427122</v>
      </c>
      <c r="G26" s="0" t="n">
        <f aca="false">F25*(A26-A25)</f>
        <v>15.9210986580797</v>
      </c>
    </row>
    <row r="27" customFormat="false" ht="15" hidden="false" customHeight="false" outlineLevel="0" collapsed="false">
      <c r="A27" s="0" t="n">
        <f aca="false">A26+0.5</f>
        <v>5</v>
      </c>
      <c r="B27" s="2" t="n">
        <f aca="false">($B$12-$B$11)*(1-EXP(-A27/$B$10))</f>
        <v>14.364739210489</v>
      </c>
      <c r="C27" s="2" t="n">
        <f aca="false">IF((A27*$G$7&lt;$B$12),A27*$G$7,$B$12)</f>
        <v>21.3675213675214</v>
      </c>
      <c r="D27" s="2" t="n">
        <f aca="false">EXP(-A27/$B$10)</f>
        <v>0.425410431580441</v>
      </c>
      <c r="E27" s="2" t="n">
        <f aca="false">($B$12-B27)/$B$6</f>
        <v>2.12705215790221</v>
      </c>
      <c r="F27" s="2" t="n">
        <f aca="false">E27*E27*$B$6</f>
        <v>22.6217544121822</v>
      </c>
      <c r="G27" s="0" t="n">
        <f aca="false">F26*(A27-A26)</f>
        <v>13.4194482713561</v>
      </c>
    </row>
    <row r="28" customFormat="false" ht="15" hidden="false" customHeight="false" outlineLevel="0" collapsed="false">
      <c r="A28" s="0" t="n">
        <f aca="false">A27+0.5</f>
        <v>5.5</v>
      </c>
      <c r="B28" s="2" t="n">
        <f aca="false">($B$12-$B$11)*(1-EXP(-A28/$B$10))</f>
        <v>15.2359733230894</v>
      </c>
      <c r="C28" s="2" t="n">
        <f aca="false">IF((A28*$G$7&lt;$B$12),A28*$G$7,$B$12)</f>
        <v>23.5042735042735</v>
      </c>
      <c r="D28" s="2" t="n">
        <f aca="false">EXP(-A28/$B$10)</f>
        <v>0.390561067076424</v>
      </c>
      <c r="E28" s="2" t="n">
        <f aca="false">($B$12-B28)/$B$6</f>
        <v>1.95280533538212</v>
      </c>
      <c r="F28" s="2" t="n">
        <f aca="false">E28*E28*$B$6</f>
        <v>19.0672433894844</v>
      </c>
      <c r="G28" s="0" t="n">
        <f aca="false">F27*(A28-A27)</f>
        <v>11.3108772060911</v>
      </c>
    </row>
    <row r="29" customFormat="false" ht="15" hidden="false" customHeight="false" outlineLevel="0" collapsed="false">
      <c r="A29" s="0" t="n">
        <f aca="false">A28+0.5</f>
        <v>6</v>
      </c>
      <c r="B29" s="2" t="n">
        <f aca="false">($B$12-$B$11)*(1-EXP(-A29/$B$10))</f>
        <v>16.0358364656702</v>
      </c>
      <c r="C29" s="2" t="n">
        <f aca="false">IF((A29*$G$7&lt;$B$12),A29*$G$7,$B$12)</f>
        <v>25</v>
      </c>
      <c r="D29" s="2" t="n">
        <f aca="false">EXP(-A29/$B$10)</f>
        <v>0.35856654137319</v>
      </c>
      <c r="E29" s="2" t="n">
        <f aca="false">($B$12-B29)/$B$6</f>
        <v>1.79283270686595</v>
      </c>
      <c r="F29" s="2" t="n">
        <f aca="false">E29*E29*$B$6</f>
        <v>16.0712455740415</v>
      </c>
      <c r="G29" s="0" t="n">
        <f aca="false">F28*(A29-A28)</f>
        <v>9.5336216947422</v>
      </c>
    </row>
    <row r="30" customFormat="false" ht="13.8" hidden="false" customHeight="false" outlineLevel="0" collapsed="false">
      <c r="A30" s="0" t="n">
        <f aca="false">A29+0.5</f>
        <v>6.5</v>
      </c>
      <c r="B30" s="2" t="n">
        <f aca="false">($B$12-$B$11)*(1-EXP(-A30/$B$10))</f>
        <v>16.7701753048024</v>
      </c>
      <c r="C30" s="2" t="n">
        <f aca="false">IF((A30*$G$7&lt;$B$12),A30*$G$7,$B$12)</f>
        <v>25</v>
      </c>
      <c r="D30" s="2" t="n">
        <f aca="false">EXP(-A30/$B$10)</f>
        <v>0.329192987807906</v>
      </c>
      <c r="E30" s="2" t="n">
        <f aca="false">($B$12-B30)/$B$6</f>
        <v>1.64596493903953</v>
      </c>
      <c r="F30" s="2" t="n">
        <f aca="false">E30*E30*$B$6</f>
        <v>13.546002902737</v>
      </c>
      <c r="G30" s="0" t="n">
        <f aca="false">SUM(G18:G29)</f>
        <v>346.62426355042</v>
      </c>
    </row>
    <row r="31" customFormat="false" ht="13.8" hidden="false" customHeight="false" outlineLevel="0" collapsed="false">
      <c r="A31" s="0" t="n">
        <f aca="false">A30+0.5</f>
        <v>7</v>
      </c>
      <c r="B31" s="2" t="n">
        <f aca="false">($B$12-$B$11)*(1-EXP(-A31/$B$10))</f>
        <v>17.4443575516777</v>
      </c>
      <c r="C31" s="2" t="n">
        <f aca="false">IF((A31*$G$7&lt;$B$12),A31*$G$7,$B$12)</f>
        <v>25</v>
      </c>
      <c r="D31" s="2" t="n">
        <f aca="false">EXP(-A31/$B$10)</f>
        <v>0.302225697932892</v>
      </c>
      <c r="E31" s="2" t="n">
        <f aca="false">($B$12-B31)/$B$6</f>
        <v>1.51112848966446</v>
      </c>
      <c r="F31" s="2" t="n">
        <f aca="false">E31*E31*$B$6</f>
        <v>11.417546561378</v>
      </c>
      <c r="G31" s="0" t="n">
        <f aca="false">G30/6</f>
        <v>57.7707105917366</v>
      </c>
    </row>
    <row r="32" customFormat="false" ht="13.8" hidden="false" customHeight="false" outlineLevel="0" collapsed="false">
      <c r="A32" s="0" t="n">
        <f aca="false">A31+0.5</f>
        <v>7.5</v>
      </c>
      <c r="B32" s="2" t="n">
        <f aca="false">($B$12-$B$11)*(1-EXP(-A32/$B$10))</f>
        <v>18.0633111978433</v>
      </c>
      <c r="C32" s="2" t="n">
        <f aca="false">IF((A32*$G$7&lt;$B$12),A32*$G$7,$B$12)</f>
        <v>25</v>
      </c>
      <c r="D32" s="2" t="n">
        <f aca="false">EXP(-A32/$B$10)</f>
        <v>0.277467552086267</v>
      </c>
      <c r="E32" s="2" t="n">
        <f aca="false">($B$12-B32)/$B$6</f>
        <v>1.38733776043134</v>
      </c>
      <c r="F32" s="2" t="n">
        <f aca="false">E32*E32*$B$6</f>
        <v>9.62353030759318</v>
      </c>
    </row>
    <row r="33" customFormat="false" ht="13.8" hidden="false" customHeight="false" outlineLevel="0" collapsed="false">
      <c r="A33" s="0" t="n">
        <f aca="false">A32+0.5</f>
        <v>8</v>
      </c>
      <c r="B33" s="2" t="n">
        <f aca="false">($B$12-$B$11)*(1-EXP(-A33/$B$10))</f>
        <v>18.6315605367681</v>
      </c>
      <c r="C33" s="2" t="n">
        <f aca="false">IF((A33*$G$7&lt;$B$12),A33*$G$7,$B$12)</f>
        <v>25</v>
      </c>
      <c r="D33" s="2" t="n">
        <f aca="false">EXP(-A33/$B$10)</f>
        <v>0.254737578529276</v>
      </c>
      <c r="E33" s="2" t="n">
        <f aca="false">($B$12-B33)/$B$6</f>
        <v>1.27368789264638</v>
      </c>
      <c r="F33" s="2" t="n">
        <f aca="false">E33*E33*$B$6</f>
        <v>8.11140423936988</v>
      </c>
    </row>
    <row r="34" customFormat="false" ht="13.8" hidden="false" customHeight="false" outlineLevel="0" collapsed="false">
      <c r="A34" s="0" t="n">
        <f aca="false">A33+0.5</f>
        <v>8.5</v>
      </c>
      <c r="B34" s="2" t="n">
        <f aca="false">($B$12-$B$11)*(1-EXP(-A34/$B$10))</f>
        <v>19.1532592345443</v>
      </c>
      <c r="C34" s="2" t="n">
        <f aca="false">IF((A34*$G$7&lt;$B$12),A34*$G$7,$B$12)</f>
        <v>25</v>
      </c>
      <c r="D34" s="2" t="n">
        <f aca="false">EXP(-A34/$B$10)</f>
        <v>0.233869630618227</v>
      </c>
      <c r="E34" s="2" t="n">
        <f aca="false">($B$12-B34)/$B$6</f>
        <v>1.16934815309114</v>
      </c>
      <c r="F34" s="2" t="n">
        <f aca="false">E34*E34*$B$6</f>
        <v>6.83687551568825</v>
      </c>
    </row>
    <row r="35" customFormat="false" ht="13.8" hidden="false" customHeight="false" outlineLevel="0" collapsed="false">
      <c r="A35" s="0" t="n">
        <f aca="false">A34+0.5</f>
        <v>9</v>
      </c>
      <c r="B35" s="2" t="n">
        <f aca="false">($B$12-$B$11)*(1-EXP(-A35/$B$10))</f>
        <v>19.6322206914576</v>
      </c>
      <c r="C35" s="2" t="n">
        <f aca="false">IF((A35*$G$7&lt;$B$12),A35*$G$7,$B$12)</f>
        <v>25</v>
      </c>
      <c r="D35" s="2" t="n">
        <f aca="false">EXP(-A35/$B$10)</f>
        <v>0.214711172341697</v>
      </c>
      <c r="E35" s="2" t="n">
        <f aca="false">($B$12-B35)/$B$6</f>
        <v>1.07355586170849</v>
      </c>
      <c r="F35" s="2" t="n">
        <f aca="false">E35*E35*$B$6</f>
        <v>5.76261094104325</v>
      </c>
    </row>
    <row r="36" customFormat="false" ht="13.8" hidden="false" customHeight="false" outlineLevel="0" collapsed="false">
      <c r="A36" s="0" t="n">
        <f aca="false">A35+0.5</f>
        <v>9.5</v>
      </c>
      <c r="B36" s="2" t="n">
        <f aca="false">($B$12-$B$11)*(1-EXP(-A36/$B$10))</f>
        <v>20.0719459163552</v>
      </c>
      <c r="C36" s="2" t="n">
        <f aca="false">IF((A36*$G$7&lt;$B$12),A36*$G$7,$B$12)</f>
        <v>25</v>
      </c>
      <c r="D36" s="2" t="n">
        <f aca="false">EXP(-A36/$B$10)</f>
        <v>0.197122163345791</v>
      </c>
      <c r="E36" s="2" t="n">
        <f aca="false">($B$12-B36)/$B$6</f>
        <v>0.985610816728956</v>
      </c>
      <c r="F36" s="2" t="n">
        <f aca="false">E36*E36*$B$6</f>
        <v>4.8571434102656</v>
      </c>
    </row>
    <row r="37" customFormat="false" ht="13.8" hidden="false" customHeight="false" outlineLevel="0" collapsed="false">
      <c r="A37" s="0" t="n">
        <f aca="false">A36+0.5</f>
        <v>10</v>
      </c>
      <c r="B37" s="2" t="n">
        <f aca="false">($B$12-$B$11)*(1-EXP(-A37/$B$10))</f>
        <v>20.4756491175636</v>
      </c>
      <c r="C37" s="2" t="n">
        <f aca="false">IF((A37*$G$7&lt;$B$12),A37*$G$7,$B$12)</f>
        <v>25</v>
      </c>
      <c r="D37" s="2" t="n">
        <f aca="false">EXP(-A37/$B$10)</f>
        <v>0.180974035297457</v>
      </c>
      <c r="E37" s="2" t="n">
        <f aca="false">($B$12-B37)/$B$6</f>
        <v>0.904870176487287</v>
      </c>
      <c r="F37" s="2" t="n">
        <f aca="false">E37*E37*$B$6</f>
        <v>4.09395018148067</v>
      </c>
    </row>
    <row r="38" customFormat="false" ht="13.8" hidden="false" customHeight="false" outlineLevel="0" collapsed="false">
      <c r="A38" s="0" t="n">
        <f aca="false">A37+0.5</f>
        <v>10.5</v>
      </c>
      <c r="B38" s="2" t="n">
        <f aca="false">($B$12-$B$11)*(1-EXP(-A38/$B$10))</f>
        <v>20.8462811974125</v>
      </c>
      <c r="C38" s="2" t="n">
        <f aca="false">IF((A38*$G$7&lt;$B$12),A38*$G$7,$B$12)</f>
        <v>25</v>
      </c>
      <c r="D38" s="2" t="n">
        <f aca="false">EXP(-A38/$B$10)</f>
        <v>0.166148752103499</v>
      </c>
      <c r="E38" s="2" t="n">
        <f aca="false">($B$12-B38)/$B$6</f>
        <v>0.830743760517498</v>
      </c>
      <c r="F38" s="2" t="n">
        <f aca="false">E38*E38*$B$6</f>
        <v>3.45067597819377</v>
      </c>
    </row>
    <row r="39" customFormat="false" ht="13.8" hidden="false" customHeight="false" outlineLevel="0" collapsed="false">
      <c r="A39" s="0" t="n">
        <f aca="false">A38+0.5</f>
        <v>11</v>
      </c>
      <c r="B39" s="2" t="n">
        <f aca="false">($B$12-$B$11)*(1-EXP(-A39/$B$10))</f>
        <v>21.1865513221031</v>
      </c>
      <c r="C39" s="2" t="n">
        <f aca="false">IF((A39*$G$7&lt;$B$12),A39*$G$7,$B$12)</f>
        <v>25</v>
      </c>
      <c r="D39" s="2" t="n">
        <f aca="false">EXP(-A39/$B$10)</f>
        <v>0.152537947115875</v>
      </c>
      <c r="E39" s="2" t="n">
        <f aca="false">($B$12-B39)/$B$6</f>
        <v>0.762689735579376</v>
      </c>
      <c r="F39" s="2" t="n">
        <f aca="false">E39*E39*$B$6</f>
        <v>2.90847816379069</v>
      </c>
    </row>
    <row r="40" customFormat="false" ht="13.8" hidden="false" customHeight="false" outlineLevel="0" collapsed="false">
      <c r="A40" s="0" t="n">
        <f aca="false">A39+0.5</f>
        <v>11.5</v>
      </c>
      <c r="B40" s="2" t="n">
        <f aca="false">($B$12-$B$11)*(1-EXP(-A40/$B$10))</f>
        <v>21.4989467245846</v>
      </c>
      <c r="C40" s="2" t="n">
        <f aca="false">IF((A40*$G$7&lt;$B$12),A40*$G$7,$B$12)</f>
        <v>25</v>
      </c>
      <c r="D40" s="2" t="n">
        <f aca="false">EXP(-A40/$B$10)</f>
        <v>0.140042131016616</v>
      </c>
      <c r="E40" s="2" t="n">
        <f aca="false">($B$12-B40)/$B$6</f>
        <v>0.70021065508308</v>
      </c>
      <c r="F40" s="2" t="n">
        <f aca="false">E40*E40*$B$6</f>
        <v>2.45147480745938</v>
      </c>
    </row>
    <row r="41" customFormat="false" ht="13.8" hidden="false" customHeight="false" outlineLevel="0" collapsed="false">
      <c r="A41" s="0" t="n">
        <f aca="false">A40+0.5</f>
        <v>12</v>
      </c>
      <c r="B41" s="2" t="n">
        <f aca="false">($B$12-$B$11)*(1-EXP(-A41/$B$10))</f>
        <v>21.7857508851917</v>
      </c>
      <c r="C41" s="2" t="n">
        <f aca="false">IF((A41*$G$7&lt;$B$12),A41*$G$7,$B$12)</f>
        <v>25</v>
      </c>
      <c r="D41" s="2" t="n">
        <f aca="false">EXP(-A41/$B$10)</f>
        <v>0.128569964592332</v>
      </c>
      <c r="E41" s="2" t="n">
        <f aca="false">($B$12-B41)/$B$6</f>
        <v>0.642849822961659</v>
      </c>
      <c r="F41" s="2" t="n">
        <f aca="false">E41*E41*$B$6</f>
        <v>2.06627947440918</v>
      </c>
    </row>
    <row r="42" customFormat="false" ht="13.8" hidden="false" customHeight="false" outlineLevel="0" collapsed="false">
      <c r="A42" s="0" t="n">
        <f aca="false">A41+0.5</f>
        <v>12.5</v>
      </c>
      <c r="B42" s="2" t="n">
        <f aca="false">($B$12-$B$11)*(1-EXP(-A42/$B$10))</f>
        <v>22.0490602229353</v>
      </c>
      <c r="C42" s="2" t="n">
        <f aca="false">IF((A42*$G$7&lt;$B$12),A42*$G$7,$B$12)</f>
        <v>25</v>
      </c>
      <c r="D42" s="2" t="n">
        <f aca="false">EXP(-A42/$B$10)</f>
        <v>0.118037591082588</v>
      </c>
      <c r="E42" s="2" t="n">
        <f aca="false">($B$12-B42)/$B$6</f>
        <v>0.590187955412938</v>
      </c>
      <c r="F42" s="2" t="n">
        <f aca="false">E42*E42*$B$6</f>
        <v>1.74160911357252</v>
      </c>
    </row>
    <row r="43" customFormat="false" ht="13.8" hidden="false" customHeight="false" outlineLevel="0" collapsed="false">
      <c r="A43" s="0" t="n">
        <f aca="false">A42+0.5</f>
        <v>13</v>
      </c>
      <c r="B43" s="2" t="n">
        <f aca="false">($B$12-$B$11)*(1-EXP(-A43/$B$10))</f>
        <v>22.2907994194526</v>
      </c>
      <c r="C43" s="2" t="n">
        <f aca="false">IF((A43*$G$7&lt;$B$12),A43*$G$7,$B$12)</f>
        <v>25</v>
      </c>
      <c r="D43" s="2" t="n">
        <f aca="false">EXP(-A43/$B$10)</f>
        <v>0.108368023221896</v>
      </c>
      <c r="E43" s="2" t="n">
        <f aca="false">($B$12-B43)/$B$6</f>
        <v>0.541840116109479</v>
      </c>
      <c r="F43" s="2" t="n">
        <f aca="false">E43*E43*$B$6</f>
        <v>1.46795355712767</v>
      </c>
    </row>
    <row r="44" customFormat="false" ht="13.8" hidden="false" customHeight="false" outlineLevel="0" collapsed="false">
      <c r="A44" s="0" t="n">
        <f aca="false">A43+0.5</f>
        <v>13.5</v>
      </c>
      <c r="B44" s="2" t="n">
        <f aca="false">($B$12-$B$11)*(1-EXP(-A44/$B$10))</f>
        <v>22.5127354876285</v>
      </c>
      <c r="C44" s="2" t="n">
        <f aca="false">IF((A44*$G$7&lt;$B$12),A44*$G$7,$B$12)</f>
        <v>25</v>
      </c>
      <c r="D44" s="2" t="n">
        <f aca="false">EXP(-A44/$B$10)</f>
        <v>0.0994905804948584</v>
      </c>
      <c r="E44" s="2" t="n">
        <f aca="false">($B$12-B44)/$B$6</f>
        <v>0.497452902474292</v>
      </c>
      <c r="F44" s="2" t="n">
        <f aca="false">E44*E44*$B$6</f>
        <v>1.23729695090049</v>
      </c>
    </row>
    <row r="45" customFormat="false" ht="13.8" hidden="false" customHeight="false" outlineLevel="0" collapsed="false">
      <c r="A45" s="0" t="n">
        <f aca="false">A44+0.5</f>
        <v>14</v>
      </c>
      <c r="B45" s="2" t="n">
        <f aca="false">($B$12-$B$11)*(1-EXP(-A45/$B$10))</f>
        <v>22.7164906877244</v>
      </c>
      <c r="C45" s="2" t="n">
        <f aca="false">IF((A45*$G$7&lt;$B$12),A45*$G$7,$B$12)</f>
        <v>25</v>
      </c>
      <c r="D45" s="2" t="n">
        <f aca="false">EXP(-A45/$B$10)</f>
        <v>0.091340372491024</v>
      </c>
      <c r="E45" s="2" t="n">
        <f aca="false">($B$12-B45)/$B$6</f>
        <v>0.45670186245512</v>
      </c>
      <c r="F45" s="2" t="n">
        <f aca="false">E45*E45*$B$6</f>
        <v>1.04288295584988</v>
      </c>
    </row>
    <row r="46" customFormat="false" ht="13.8" hidden="false" customHeight="false" outlineLevel="0" collapsed="false">
      <c r="A46" s="0" t="n">
        <f aca="false">A45+0.5</f>
        <v>14.5</v>
      </c>
      <c r="B46" s="2" t="n">
        <f aca="false">($B$12-$B$11)*(1-EXP(-A46/$B$10))</f>
        <v>22.9035543854249</v>
      </c>
      <c r="C46" s="2" t="n">
        <f aca="false">IF((A46*$G$7&lt;$B$12),A46*$G$7,$B$12)</f>
        <v>25</v>
      </c>
      <c r="D46" s="2" t="n">
        <f aca="false">EXP(-A46/$B$10)</f>
        <v>0.0838578245830033</v>
      </c>
      <c r="E46" s="2" t="n">
        <f aca="false">($B$12-B46)/$B$6</f>
        <v>0.419289122915016</v>
      </c>
      <c r="F46" s="2" t="n">
        <f aca="false">E46*E46*$B$6</f>
        <v>0.879016842974218</v>
      </c>
    </row>
    <row r="47" customFormat="false" ht="13.8" hidden="false" customHeight="false" outlineLevel="0" collapsed="false">
      <c r="A47" s="0" t="n">
        <f aca="false">A46+0.5</f>
        <v>15</v>
      </c>
      <c r="B47" s="2" t="n">
        <f aca="false">($B$12-$B$11)*(1-EXP(-A47/$B$10))</f>
        <v>23.0752939384814</v>
      </c>
      <c r="C47" s="2" t="n">
        <f aca="false">IF((A47*$G$7&lt;$B$12),A47*$G$7,$B$12)</f>
        <v>25</v>
      </c>
      <c r="D47" s="2" t="n">
        <f aca="false">EXP(-A47/$B$10)</f>
        <v>0.0769882424607454</v>
      </c>
      <c r="E47" s="2" t="n">
        <f aca="false">($B$12-B47)/$B$6</f>
        <v>0.384941212303727</v>
      </c>
      <c r="F47" s="2" t="n">
        <f aca="false">E47*E47*$B$6</f>
        <v>0.740898684649315</v>
      </c>
    </row>
    <row r="48" customFormat="false" ht="13.8" hidden="false" customHeight="false" outlineLevel="0" collapsed="false">
      <c r="A48" s="0" t="n">
        <f aca="false">A47+0.5</f>
        <v>15.5</v>
      </c>
      <c r="B48" s="2" t="n">
        <f aca="false">($B$12-$B$11)*(1-EXP(-A48/$B$10))</f>
        <v>23.2329646915275</v>
      </c>
      <c r="C48" s="2" t="n">
        <f aca="false">IF((A48*$G$7&lt;$B$12),A48*$G$7,$B$12)</f>
        <v>25</v>
      </c>
      <c r="D48" s="2" t="n">
        <f aca="false">EXP(-A48/$B$10)</f>
        <v>0.0706814123389014</v>
      </c>
      <c r="E48" s="2" t="n">
        <f aca="false">($B$12-B48)/$B$6</f>
        <v>0.353407061694507</v>
      </c>
      <c r="F48" s="2" t="n">
        <f aca="false">E48*E48*$B$6</f>
        <v>0.624482756277726</v>
      </c>
    </row>
    <row r="49" customFormat="false" ht="13.8" hidden="false" customHeight="false" outlineLevel="0" collapsed="false">
      <c r="A49" s="0" t="n">
        <f aca="false">A48+0.5</f>
        <v>16</v>
      </c>
      <c r="B49" s="2" t="n">
        <f aca="false">($B$12-$B$11)*(1-EXP(-A49/$B$10))</f>
        <v>23.377719152126</v>
      </c>
      <c r="C49" s="2" t="n">
        <f aca="false">IF((A49*$G$7&lt;$B$12),A49*$G$7,$B$12)</f>
        <v>25</v>
      </c>
      <c r="D49" s="2" t="n">
        <f aca="false">EXP(-A49/$B$10)</f>
        <v>0.064891233914959</v>
      </c>
      <c r="E49" s="2" t="n">
        <f aca="false">($B$12-B49)/$B$6</f>
        <v>0.324456169574795</v>
      </c>
      <c r="F49" s="2" t="n">
        <f aca="false">E49*E49*$B$6</f>
        <v>0.52635902987574</v>
      </c>
    </row>
    <row r="50" customFormat="false" ht="13.8" hidden="false" customHeight="false" outlineLevel="0" collapsed="false">
      <c r="A50" s="0" t="n">
        <f aca="false">A49+0.5</f>
        <v>16.5</v>
      </c>
      <c r="B50" s="2" t="n">
        <f aca="false">($B$12-$B$11)*(1-EXP(-A50/$B$10))</f>
        <v>23.5106154151194</v>
      </c>
      <c r="C50" s="2" t="n">
        <f aca="false">IF((A50*$G$7&lt;$B$12),A50*$G$7,$B$12)</f>
        <v>25</v>
      </c>
      <c r="D50" s="2" t="n">
        <f aca="false">EXP(-A50/$B$10)</f>
        <v>0.0595753833952234</v>
      </c>
      <c r="E50" s="2" t="n">
        <f aca="false">($B$12-B50)/$B$6</f>
        <v>0.297876916976117</v>
      </c>
      <c r="F50" s="2" t="n">
        <f aca="false">E50*E50*$B$6</f>
        <v>0.443653288335983</v>
      </c>
    </row>
    <row r="51" customFormat="false" ht="13.8" hidden="false" customHeight="false" outlineLevel="0" collapsed="false">
      <c r="A51" s="0" t="n">
        <f aca="false">A50+0.5</f>
        <v>17</v>
      </c>
      <c r="B51" s="2" t="n">
        <f aca="false">($B$12-$B$11)*(1-EXP(-A51/$B$10))</f>
        <v>23.6326248968623</v>
      </c>
      <c r="C51" s="2" t="n">
        <f aca="false">IF((A51*$G$7&lt;$B$12),A51*$G$7,$B$12)</f>
        <v>25</v>
      </c>
      <c r="D51" s="2" t="n">
        <f aca="false">EXP(-A51/$B$10)</f>
        <v>0.054695004125506</v>
      </c>
      <c r="E51" s="2" t="n">
        <f aca="false">($B$12-B51)/$B$6</f>
        <v>0.27347502062753</v>
      </c>
      <c r="F51" s="2" t="n">
        <f aca="false">E51*E51*$B$6</f>
        <v>0.37394293453614</v>
      </c>
    </row>
    <row r="52" customFormat="false" ht="13.8" hidden="false" customHeight="false" outlineLevel="0" collapsed="false">
      <c r="A52" s="0" t="n">
        <f aca="false">A51+0.5</f>
        <v>17.5</v>
      </c>
      <c r="B52" s="2" t="n">
        <f aca="false">($B$12-$B$11)*(1-EXP(-A52/$B$10))</f>
        <v>23.744639435871</v>
      </c>
      <c r="C52" s="2" t="n">
        <f aca="false">IF((A52*$G$7&lt;$B$12),A52*$G$7,$B$12)</f>
        <v>25</v>
      </c>
      <c r="D52" s="2" t="n">
        <f aca="false">EXP(-A52/$B$10)</f>
        <v>0.0502144225651592</v>
      </c>
      <c r="E52" s="2" t="n">
        <f aca="false">($B$12-B52)/$B$6</f>
        <v>0.251072112825796</v>
      </c>
      <c r="F52" s="2" t="n">
        <f aca="false">E52*E52*$B$6</f>
        <v>0.315186029194047</v>
      </c>
    </row>
    <row r="53" customFormat="false" ht="13.8" hidden="false" customHeight="false" outlineLevel="0" collapsed="false">
      <c r="A53" s="0" t="n">
        <f aca="false">A52+0.5</f>
        <v>18</v>
      </c>
      <c r="B53" s="2" t="n">
        <f aca="false">($B$12-$B$11)*(1-EXP(-A53/$B$10))</f>
        <v>23.8474778117913</v>
      </c>
      <c r="C53" s="2" t="n">
        <f aca="false">IF((A53*$G$7&lt;$B$12),A53*$G$7,$B$12)</f>
        <v>25</v>
      </c>
      <c r="D53" s="2" t="n">
        <f aca="false">EXP(-A53/$B$10)</f>
        <v>0.046100887528346</v>
      </c>
      <c r="E53" s="2" t="n">
        <f aca="false">($B$12-B53)/$B$6</f>
        <v>0.230504437641731</v>
      </c>
      <c r="F53" s="2" t="n">
        <f aca="false">E53*E53*$B$6</f>
        <v>0.265661478862653</v>
      </c>
    </row>
    <row r="54" customFormat="false" ht="13.8" hidden="false" customHeight="false" outlineLevel="0" collapsed="false">
      <c r="A54" s="0" t="n">
        <f aca="false">A53+0.5</f>
        <v>18.5</v>
      </c>
      <c r="B54" s="2" t="n">
        <f aca="false">($B$12-$B$11)*(1-EXP(-A54/$B$10))</f>
        <v>23.9418917303373</v>
      </c>
      <c r="C54" s="2" t="n">
        <f aca="false">IF((A54*$G$7&lt;$B$12),A54*$G$7,$B$12)</f>
        <v>25</v>
      </c>
      <c r="D54" s="2" t="n">
        <f aca="false">EXP(-A54/$B$10)</f>
        <v>0.0423243307865064</v>
      </c>
      <c r="E54" s="2" t="n">
        <f aca="false">($B$12-B54)/$B$6</f>
        <v>0.211621653932531</v>
      </c>
      <c r="F54" s="2" t="n">
        <f aca="false">E54*E54*$B$6</f>
        <v>0.223918622065701</v>
      </c>
    </row>
    <row r="55" customFormat="false" ht="13.8" hidden="false" customHeight="false" outlineLevel="0" collapsed="false">
      <c r="A55" s="0" t="n">
        <f aca="false">A54+0.5</f>
        <v>19</v>
      </c>
      <c r="B55" s="2" t="n">
        <f aca="false">($B$12-$B$11)*(1-EXP(-A55/$B$10))</f>
        <v>24.0285713179469</v>
      </c>
      <c r="C55" s="2" t="n">
        <f aca="false">IF((A55*$G$7&lt;$B$12),A55*$G$7,$B$12)</f>
        <v>25</v>
      </c>
      <c r="D55" s="2" t="n">
        <f aca="false">EXP(-A55/$B$10)</f>
        <v>0.0388571472821248</v>
      </c>
      <c r="E55" s="2" t="n">
        <f aca="false">($B$12-B55)/$B$6</f>
        <v>0.194285736410624</v>
      </c>
      <c r="F55" s="2" t="n">
        <f aca="false">E55*E55*$B$6</f>
        <v>0.188734736863092</v>
      </c>
    </row>
    <row r="56" customFormat="false" ht="13.8" hidden="false" customHeight="false" outlineLevel="0" collapsed="false">
      <c r="A56" s="0" t="n">
        <f aca="false">A55+0.5</f>
        <v>19.5</v>
      </c>
      <c r="B56" s="2" t="n">
        <f aca="false">($B$12-$B$11)*(1-EXP(-A56/$B$10))</f>
        <v>24.1081501663187</v>
      </c>
      <c r="C56" s="2" t="n">
        <f aca="false">IF((A56*$G$7&lt;$B$12),A56*$G$7,$B$12)</f>
        <v>25</v>
      </c>
      <c r="D56" s="2" t="n">
        <f aca="false">EXP(-A56/$B$10)</f>
        <v>0.0356739933472524</v>
      </c>
      <c r="E56" s="2" t="n">
        <f aca="false">($B$12-B56)/$B$6</f>
        <v>0.178369966736262</v>
      </c>
      <c r="F56" s="2" t="n">
        <f aca="false">E56*E56*$B$6</f>
        <v>0.159079225167476</v>
      </c>
    </row>
    <row r="57" customFormat="false" ht="13.8" hidden="false" customHeight="false" outlineLevel="0" collapsed="false">
      <c r="A57" s="0" t="n">
        <f aca="false">A56+0.5</f>
        <v>20</v>
      </c>
      <c r="B57" s="2" t="n">
        <f aca="false">($B$12-$B$11)*(1-EXP(-A57/$B$10))</f>
        <v>24.1812099637039</v>
      </c>
      <c r="C57" s="2" t="n">
        <f aca="false">IF((A57*$G$7&lt;$B$12),A57*$G$7,$B$12)</f>
        <v>25</v>
      </c>
      <c r="D57" s="2" t="n">
        <f aca="false">EXP(-A57/$B$10)</f>
        <v>0.0327516014518454</v>
      </c>
      <c r="E57" s="2" t="n">
        <f aca="false">($B$12-B57)/$B$6</f>
        <v>0.163758007259227</v>
      </c>
      <c r="F57" s="2" t="n">
        <f aca="false">E57*E57*$B$6</f>
        <v>0.134083424707565</v>
      </c>
    </row>
    <row r="58" customFormat="false" ht="13.8" hidden="false" customHeight="false" outlineLevel="0" collapsed="false">
      <c r="A58" s="0" t="n">
        <f aca="false">A57+0.5</f>
        <v>20.5</v>
      </c>
      <c r="B58" s="2" t="n">
        <f aca="false">($B$12-$B$11)*(1-EXP(-A58/$B$10))</f>
        <v>24.2482847468048</v>
      </c>
      <c r="C58" s="2" t="n">
        <f aca="false">IF((A58*$G$7&lt;$B$12),A58*$G$7,$B$12)</f>
        <v>25</v>
      </c>
      <c r="D58" s="2" t="n">
        <f aca="false">EXP(-A58/$B$10)</f>
        <v>0.0300686101278072</v>
      </c>
      <c r="E58" s="2" t="n">
        <f aca="false">($B$12-B58)/$B$6</f>
        <v>0.150343050639036</v>
      </c>
      <c r="F58" s="2" t="n">
        <f aca="false">E58*E58*$B$6</f>
        <v>0.113015164377259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L358"/>
  <sheetViews>
    <sheetView showFormulas="false" showGridLines="true" showRowColHeaders="true" showZeros="true" rightToLeft="false" tabSelected="false" showOutlineSymbols="true" defaultGridColor="true" view="normal" topLeftCell="B272" colorId="64" zoomScale="85" zoomScaleNormal="85" zoomScalePageLayoutView="100" workbookViewId="0">
      <selection pane="topLeft" activeCell="A1" activeCellId="0" sqref="A1"/>
    </sheetView>
  </sheetViews>
  <sheetFormatPr defaultColWidth="8.34375" defaultRowHeight="15" zeroHeight="false" outlineLevelRow="0" outlineLevelCol="0"/>
  <cols>
    <col collapsed="false" customWidth="true" hidden="false" outlineLevel="0" max="1" min="1" style="0" width="21.43"/>
    <col collapsed="false" customWidth="true" hidden="false" outlineLevel="0" max="2" min="2" style="0" width="19"/>
    <col collapsed="false" customWidth="true" hidden="false" outlineLevel="0" max="3" min="3" style="0" width="37.86"/>
    <col collapsed="false" customWidth="true" hidden="false" outlineLevel="0" max="5" min="5" style="0" width="26.59"/>
    <col collapsed="false" customWidth="true" hidden="false" outlineLevel="0" max="6" min="6" style="0" width="30.28"/>
    <col collapsed="false" customWidth="true" hidden="false" outlineLevel="0" max="7" min="7" style="0" width="34.86"/>
    <col collapsed="false" customWidth="true" hidden="false" outlineLevel="0" max="12" min="12" style="0" width="10.99"/>
  </cols>
  <sheetData>
    <row r="2" customFormat="false" ht="15" hidden="false" customHeight="false" outlineLevel="0" collapsed="false">
      <c r="A2" s="0" t="s">
        <v>23</v>
      </c>
    </row>
    <row r="3" customFormat="false" ht="15" hidden="false" customHeight="false" outlineLevel="0" collapsed="false">
      <c r="A3" s="0" t="s">
        <v>24</v>
      </c>
      <c r="B3" s="0" t="n">
        <v>4</v>
      </c>
      <c r="C3" s="0" t="s">
        <v>25</v>
      </c>
    </row>
    <row r="4" customFormat="false" ht="15" hidden="false" customHeight="false" outlineLevel="0" collapsed="false">
      <c r="A4" s="0" t="s">
        <v>26</v>
      </c>
      <c r="B4" s="0" t="n">
        <f aca="false">PI()*B3*B3/4</f>
        <v>12.5663706143592</v>
      </c>
      <c r="C4" s="0" t="s">
        <v>27</v>
      </c>
    </row>
    <row r="5" customFormat="false" ht="15" hidden="false" customHeight="false" outlineLevel="0" collapsed="false">
      <c r="A5" s="0" t="s">
        <v>28</v>
      </c>
      <c r="B5" s="0" t="n">
        <v>0.0195</v>
      </c>
      <c r="C5" s="0" t="s">
        <v>29</v>
      </c>
    </row>
    <row r="6" customFormat="false" ht="15" hidden="false" customHeight="false" outlineLevel="0" collapsed="false">
      <c r="A6" s="0" t="s">
        <v>30</v>
      </c>
      <c r="B6" s="0" t="n">
        <f aca="false">B5/B4</f>
        <v>0.00155176069514598</v>
      </c>
      <c r="C6" s="0" t="s">
        <v>31</v>
      </c>
    </row>
    <row r="7" customFormat="false" ht="15" hidden="false" customHeight="false" outlineLevel="0" collapsed="false">
      <c r="A7" s="0" t="s">
        <v>32</v>
      </c>
      <c r="B7" s="0" t="n">
        <v>0.15</v>
      </c>
      <c r="C7" s="0" t="s">
        <v>33</v>
      </c>
    </row>
    <row r="8" customFormat="false" ht="15" hidden="false" customHeight="false" outlineLevel="0" collapsed="false">
      <c r="A8" s="0" t="s">
        <v>30</v>
      </c>
      <c r="B8" s="0" t="n">
        <f aca="false">B7*B6</f>
        <v>0.000232764104271897</v>
      </c>
      <c r="C8" s="0" t="s">
        <v>5</v>
      </c>
    </row>
    <row r="14" customFormat="false" ht="15" hidden="false" customHeight="false" outlineLevel="0" collapsed="false">
      <c r="A14" s="0" t="s">
        <v>34</v>
      </c>
      <c r="B14" s="1" t="n">
        <v>1.68E-008</v>
      </c>
      <c r="D14" s="1"/>
    </row>
    <row r="15" customFormat="false" ht="15" hidden="false" customHeight="false" outlineLevel="0" collapsed="false">
      <c r="A15" s="0" t="s">
        <v>35</v>
      </c>
      <c r="B15" s="1" t="n">
        <v>2.65E-008</v>
      </c>
    </row>
    <row r="17" customFormat="false" ht="15" hidden="false" customHeight="false" outlineLevel="0" collapsed="false">
      <c r="A17" s="0" t="s">
        <v>36</v>
      </c>
      <c r="B17" s="1" t="n">
        <f aca="false">B14*1000000</f>
        <v>0.0168</v>
      </c>
      <c r="C17" s="0" t="s">
        <v>37</v>
      </c>
    </row>
    <row r="18" customFormat="false" ht="15" hidden="false" customHeight="false" outlineLevel="0" collapsed="false">
      <c r="A18" s="0" t="s">
        <v>38</v>
      </c>
      <c r="B18" s="1" t="n">
        <f aca="false">B15*1000000</f>
        <v>0.0265</v>
      </c>
      <c r="C18" s="0" t="s">
        <v>37</v>
      </c>
    </row>
    <row r="20" customFormat="false" ht="15" hidden="false" customHeight="false" outlineLevel="0" collapsed="false">
      <c r="A20" s="0" t="s">
        <v>39</v>
      </c>
    </row>
    <row r="21" customFormat="false" ht="15" hidden="false" customHeight="false" outlineLevel="0" collapsed="false">
      <c r="A21" s="0" t="s">
        <v>40</v>
      </c>
      <c r="B21" s="0" t="n">
        <v>10</v>
      </c>
      <c r="C21" s="0" t="s">
        <v>25</v>
      </c>
    </row>
    <row r="22" customFormat="false" ht="15" hidden="false" customHeight="false" outlineLevel="0" collapsed="false">
      <c r="A22" s="0" t="s">
        <v>41</v>
      </c>
      <c r="B22" s="0" t="n">
        <v>10</v>
      </c>
      <c r="C22" s="0" t="s">
        <v>25</v>
      </c>
    </row>
    <row r="23" customFormat="false" ht="15" hidden="false" customHeight="false" outlineLevel="0" collapsed="false">
      <c r="A23" s="0" t="s">
        <v>26</v>
      </c>
      <c r="B23" s="0" t="n">
        <f aca="false">B22*B21</f>
        <v>100</v>
      </c>
      <c r="C23" s="0" t="s">
        <v>27</v>
      </c>
    </row>
    <row r="24" customFormat="false" ht="15" hidden="false" customHeight="false" outlineLevel="0" collapsed="false">
      <c r="A24" s="0" t="s">
        <v>42</v>
      </c>
      <c r="B24" s="0" t="n">
        <v>250</v>
      </c>
      <c r="C24" s="0" t="s">
        <v>25</v>
      </c>
    </row>
    <row r="25" customFormat="false" ht="15" hidden="false" customHeight="false" outlineLevel="0" collapsed="false">
      <c r="A25" s="0" t="s">
        <v>30</v>
      </c>
      <c r="B25" s="1" t="n">
        <f aca="false">B15*1000000/(B21*B22)*B24/1000</f>
        <v>6.625E-005</v>
      </c>
      <c r="C25" s="0" t="s">
        <v>5</v>
      </c>
      <c r="L25" s="0" t="n">
        <f aca="false">0.0000000265*0.25/0.0001</f>
        <v>6.625E-005</v>
      </c>
    </row>
    <row r="26" customFormat="false" ht="15" hidden="false" customHeight="false" outlineLevel="0" collapsed="false">
      <c r="B26" s="1"/>
      <c r="L26" s="0" t="n">
        <f aca="false">L25*1000</f>
        <v>0.06625</v>
      </c>
    </row>
    <row r="28" customFormat="false" ht="15.75" hidden="false" customHeight="false" outlineLevel="0" collapsed="false">
      <c r="A28" s="0" t="s">
        <v>43</v>
      </c>
    </row>
    <row r="29" customFormat="false" ht="15.75" hidden="false" customHeight="false" outlineLevel="0" collapsed="false">
      <c r="A29" s="3" t="s">
        <v>44</v>
      </c>
      <c r="B29" s="4" t="s">
        <v>45</v>
      </c>
      <c r="C29" s="4" t="s">
        <v>46</v>
      </c>
      <c r="E29" s="5"/>
    </row>
    <row r="30" customFormat="false" ht="13.8" hidden="false" customHeight="false" outlineLevel="0" collapsed="false">
      <c r="A30" s="6" t="s">
        <v>47</v>
      </c>
      <c r="B30" s="7" t="n">
        <f aca="false">B31+B32+B33+B36+B41+B43</f>
        <v>7.533</v>
      </c>
      <c r="C30" s="7" t="s">
        <v>48</v>
      </c>
      <c r="E30" s="5"/>
    </row>
    <row r="31" customFormat="false" ht="30.75" hidden="false" customHeight="false" outlineLevel="0" collapsed="false">
      <c r="A31" s="8" t="s">
        <v>49</v>
      </c>
      <c r="B31" s="9" t="n">
        <v>3</v>
      </c>
      <c r="C31" s="9" t="s">
        <v>50</v>
      </c>
    </row>
    <row r="32" customFormat="false" ht="30.75" hidden="false" customHeight="false" outlineLevel="0" collapsed="false">
      <c r="A32" s="8" t="s">
        <v>51</v>
      </c>
      <c r="B32" s="9" t="n">
        <v>3</v>
      </c>
      <c r="C32" s="9" t="s">
        <v>52</v>
      </c>
    </row>
    <row r="33" customFormat="false" ht="30.75" hidden="false" customHeight="false" outlineLevel="0" collapsed="false">
      <c r="A33" s="8" t="s">
        <v>23</v>
      </c>
      <c r="B33" s="9" t="n">
        <v>0.5</v>
      </c>
      <c r="C33" s="9" t="s">
        <v>53</v>
      </c>
    </row>
    <row r="34" customFormat="false" ht="30.75" hidden="false" customHeight="false" outlineLevel="0" collapsed="false">
      <c r="A34" s="8" t="s">
        <v>54</v>
      </c>
      <c r="B34" s="9" t="n">
        <v>0</v>
      </c>
      <c r="C34" s="9" t="s">
        <v>55</v>
      </c>
    </row>
    <row r="35" customFormat="false" ht="30.75" hidden="false" customHeight="false" outlineLevel="0" collapsed="false">
      <c r="A35" s="8" t="s">
        <v>56</v>
      </c>
      <c r="B35" s="9" t="n">
        <v>0</v>
      </c>
      <c r="C35" s="9" t="s">
        <v>57</v>
      </c>
    </row>
    <row r="36" customFormat="false" ht="15" hidden="false" customHeight="true" outlineLevel="0" collapsed="false">
      <c r="A36" s="3" t="s">
        <v>58</v>
      </c>
      <c r="B36" s="3" t="n">
        <v>0.1</v>
      </c>
      <c r="C36" s="10" t="s">
        <v>59</v>
      </c>
    </row>
    <row r="37" customFormat="false" ht="15" hidden="false" customHeight="false" outlineLevel="0" collapsed="false">
      <c r="A37" s="3"/>
      <c r="B37" s="3"/>
      <c r="C37" s="10" t="s">
        <v>60</v>
      </c>
    </row>
    <row r="38" customFormat="false" ht="15" hidden="false" customHeight="false" outlineLevel="0" collapsed="false">
      <c r="A38" s="3"/>
      <c r="B38" s="3"/>
      <c r="C38" s="10" t="s">
        <v>61</v>
      </c>
    </row>
    <row r="39" customFormat="false" ht="15" hidden="false" customHeight="false" outlineLevel="0" collapsed="false">
      <c r="A39" s="3"/>
      <c r="B39" s="3"/>
      <c r="C39" s="10" t="s">
        <v>62</v>
      </c>
    </row>
    <row r="40" customFormat="false" ht="15.75" hidden="false" customHeight="false" outlineLevel="0" collapsed="false">
      <c r="A40" s="3"/>
      <c r="B40" s="3"/>
      <c r="C40" s="9" t="s">
        <v>63</v>
      </c>
    </row>
    <row r="41" customFormat="false" ht="15.75" hidden="false" customHeight="false" outlineLevel="0" collapsed="false">
      <c r="A41" s="8" t="s">
        <v>64</v>
      </c>
      <c r="B41" s="9" t="n">
        <v>0.1</v>
      </c>
      <c r="C41" s="9"/>
    </row>
    <row r="42" customFormat="false" ht="15.75" hidden="false" customHeight="false" outlineLevel="0" collapsed="false">
      <c r="A42" s="8"/>
      <c r="B42" s="9"/>
      <c r="C42" s="9"/>
    </row>
    <row r="43" customFormat="false" ht="13.8" hidden="false" customHeight="false" outlineLevel="0" collapsed="false">
      <c r="A43" s="11" t="s">
        <v>65</v>
      </c>
      <c r="B43" s="12" t="n">
        <f aca="false">B44/B45</f>
        <v>0.833</v>
      </c>
      <c r="C43" s="13" t="s">
        <v>66</v>
      </c>
    </row>
    <row r="44" customFormat="false" ht="13.8" hidden="false" customHeight="false" outlineLevel="0" collapsed="false">
      <c r="A44" s="11" t="s">
        <v>67</v>
      </c>
      <c r="B44" s="12" t="n">
        <v>8.33</v>
      </c>
      <c r="C44" s="13"/>
    </row>
    <row r="45" customFormat="false" ht="23.95" hidden="false" customHeight="false" outlineLevel="0" collapsed="false">
      <c r="A45" s="8" t="s">
        <v>68</v>
      </c>
      <c r="B45" s="9" t="n">
        <f aca="false">B76</f>
        <v>10</v>
      </c>
      <c r="C45" s="9" t="s">
        <v>69</v>
      </c>
    </row>
    <row r="46" customFormat="false" ht="13.8" hidden="false" customHeight="false" outlineLevel="0" collapsed="false">
      <c r="A46" s="8" t="s">
        <v>70</v>
      </c>
      <c r="B46" s="9" t="n">
        <v>0.85</v>
      </c>
      <c r="C46" s="9" t="s">
        <v>71</v>
      </c>
    </row>
    <row r="47" customFormat="false" ht="75.75" hidden="false" customHeight="false" outlineLevel="0" collapsed="false">
      <c r="A47" s="8" t="s">
        <v>72</v>
      </c>
      <c r="B47" s="9" t="s">
        <v>73</v>
      </c>
      <c r="C47" s="9" t="s">
        <v>74</v>
      </c>
    </row>
    <row r="48" customFormat="false" ht="30.75" hidden="false" customHeight="false" outlineLevel="0" collapsed="false">
      <c r="A48" s="8" t="s">
        <v>75</v>
      </c>
      <c r="B48" s="9" t="s">
        <v>76</v>
      </c>
      <c r="C48" s="9" t="s">
        <v>77</v>
      </c>
    </row>
    <row r="49" customFormat="false" ht="45.75" hidden="false" customHeight="true" outlineLevel="0" collapsed="false">
      <c r="A49" s="11" t="s">
        <v>78</v>
      </c>
      <c r="B49" s="14" t="n">
        <f aca="false">1/(1/B53+1/B57+1/B61)</f>
        <v>7.0884153544807</v>
      </c>
      <c r="C49" s="13" t="s">
        <v>79</v>
      </c>
    </row>
    <row r="50" customFormat="false" ht="54.75" hidden="false" customHeight="true" outlineLevel="0" collapsed="false">
      <c r="A50" s="8" t="s">
        <v>80</v>
      </c>
      <c r="B50" s="9" t="n">
        <v>20</v>
      </c>
      <c r="C50" s="9" t="s">
        <v>81</v>
      </c>
    </row>
    <row r="51" customFormat="false" ht="33.75" hidden="false" customHeight="true" outlineLevel="0" collapsed="false">
      <c r="A51" s="8" t="s">
        <v>82</v>
      </c>
      <c r="B51" s="9" t="n">
        <v>0.32</v>
      </c>
      <c r="C51" s="9" t="s">
        <v>77</v>
      </c>
    </row>
    <row r="52" customFormat="false" ht="48" hidden="false" customHeight="true" outlineLevel="0" collapsed="false">
      <c r="A52" s="8" t="s">
        <v>83</v>
      </c>
      <c r="B52" s="9" t="n">
        <v>0.21</v>
      </c>
      <c r="C52" s="9" t="s">
        <v>84</v>
      </c>
    </row>
    <row r="53" customFormat="false" ht="15.75" hidden="false" customHeight="false" outlineLevel="0" collapsed="false">
      <c r="A53" s="15" t="s">
        <v>85</v>
      </c>
      <c r="B53" s="16" t="n">
        <f aca="false">SUM(B50:B52)</f>
        <v>20.53</v>
      </c>
      <c r="C53" s="16"/>
    </row>
    <row r="54" customFormat="false" ht="27" hidden="false" customHeight="true" outlineLevel="0" collapsed="false">
      <c r="A54" s="8" t="s">
        <v>86</v>
      </c>
      <c r="B54" s="9" t="n">
        <v>20</v>
      </c>
      <c r="C54" s="9" t="s">
        <v>81</v>
      </c>
    </row>
    <row r="55" customFormat="false" ht="30" hidden="false" customHeight="true" outlineLevel="0" collapsed="false">
      <c r="A55" s="8" t="s">
        <v>87</v>
      </c>
      <c r="B55" s="9" t="n">
        <v>0.69</v>
      </c>
      <c r="C55" s="9" t="s">
        <v>88</v>
      </c>
    </row>
    <row r="56" customFormat="false" ht="30" hidden="false" customHeight="true" outlineLevel="0" collapsed="false">
      <c r="A56" s="8" t="s">
        <v>89</v>
      </c>
      <c r="B56" s="9" t="n">
        <v>0.58</v>
      </c>
      <c r="C56" s="9" t="s">
        <v>90</v>
      </c>
    </row>
    <row r="57" customFormat="false" ht="26.25" hidden="false" customHeight="true" outlineLevel="0" collapsed="false">
      <c r="A57" s="15" t="s">
        <v>91</v>
      </c>
      <c r="B57" s="16" t="n">
        <f aca="false">SUM(B54:B56)</f>
        <v>21.27</v>
      </c>
      <c r="C57" s="16"/>
    </row>
    <row r="58" customFormat="false" ht="25.5" hidden="false" customHeight="true" outlineLevel="0" collapsed="false">
      <c r="A58" s="8" t="s">
        <v>92</v>
      </c>
      <c r="B58" s="9" t="n">
        <v>20</v>
      </c>
      <c r="C58" s="9" t="s">
        <v>81</v>
      </c>
    </row>
    <row r="59" customFormat="false" ht="30.75" hidden="false" customHeight="true" outlineLevel="0" collapsed="false">
      <c r="A59" s="8" t="s">
        <v>93</v>
      </c>
      <c r="B59" s="9" t="n">
        <v>1.1</v>
      </c>
      <c r="C59" s="9" t="s">
        <v>94</v>
      </c>
    </row>
    <row r="60" customFormat="false" ht="31.5" hidden="false" customHeight="true" outlineLevel="0" collapsed="false">
      <c r="A60" s="8" t="s">
        <v>95</v>
      </c>
      <c r="B60" s="9" t="n">
        <v>0.95</v>
      </c>
      <c r="C60" s="9" t="s">
        <v>96</v>
      </c>
    </row>
    <row r="61" customFormat="false" ht="35.25" hidden="false" customHeight="true" outlineLevel="0" collapsed="false">
      <c r="A61" s="15" t="s">
        <v>97</v>
      </c>
      <c r="B61" s="16" t="n">
        <f aca="false">SUM(B58:B60)</f>
        <v>22.05</v>
      </c>
      <c r="C61" s="16"/>
    </row>
    <row r="62" customFormat="false" ht="35.25" hidden="false" customHeight="true" outlineLevel="0" collapsed="false">
      <c r="A62" s="15" t="s">
        <v>47</v>
      </c>
      <c r="B62" s="17" t="n">
        <f aca="false">B43+SUM(B31:B41)</f>
        <v>7.533</v>
      </c>
      <c r="C62" s="16" t="s">
        <v>48</v>
      </c>
    </row>
    <row r="64" customFormat="false" ht="15" hidden="false" customHeight="false" outlineLevel="0" collapsed="false">
      <c r="A64" s="0" t="s">
        <v>98</v>
      </c>
      <c r="B64" s="0" t="n">
        <v>25</v>
      </c>
      <c r="C64" s="0" t="s">
        <v>99</v>
      </c>
    </row>
    <row r="65" customFormat="false" ht="15" hidden="false" customHeight="false" outlineLevel="0" collapsed="false">
      <c r="A65" s="0" t="s">
        <v>100</v>
      </c>
      <c r="B65" s="18" t="n">
        <f aca="false">B64*1000/B62</f>
        <v>3318.73091729723</v>
      </c>
      <c r="C65" s="0" t="s">
        <v>101</v>
      </c>
    </row>
    <row r="67" customFormat="false" ht="15" hidden="false" customHeight="false" outlineLevel="0" collapsed="false">
      <c r="A67" s="0" t="s">
        <v>102</v>
      </c>
      <c r="B67" s="18" t="n">
        <f aca="false">B65/B45/3</f>
        <v>110.624363909908</v>
      </c>
      <c r="C67" s="0" t="s">
        <v>103</v>
      </c>
    </row>
    <row r="70" customFormat="false" ht="15" hidden="false" customHeight="false" outlineLevel="0" collapsed="false">
      <c r="A70" s="0" t="s">
        <v>104</v>
      </c>
      <c r="B70" s="0" t="n">
        <v>25</v>
      </c>
      <c r="C70" s="0" t="s">
        <v>15</v>
      </c>
      <c r="E70" s="0" t="s">
        <v>105</v>
      </c>
      <c r="F70" s="0" t="n">
        <f aca="false">0.0000000699</f>
        <v>6.99E-008</v>
      </c>
      <c r="G70" s="0" t="s">
        <v>106</v>
      </c>
    </row>
    <row r="71" customFormat="false" ht="13.8" hidden="false" customHeight="false" outlineLevel="0" collapsed="false">
      <c r="E71" s="0" t="s">
        <v>107</v>
      </c>
      <c r="F71" s="19" t="n">
        <v>0.00641</v>
      </c>
      <c r="G71" s="0" t="s">
        <v>108</v>
      </c>
    </row>
    <row r="72" customFormat="false" ht="15" hidden="false" customHeight="false" outlineLevel="0" collapsed="false">
      <c r="A72" s="0" t="s">
        <v>109</v>
      </c>
      <c r="B72" s="20" t="n">
        <f aca="false">B30/1000</f>
        <v>0.007533</v>
      </c>
      <c r="C72" s="0" t="s">
        <v>5</v>
      </c>
      <c r="E72" s="0" t="s">
        <v>110</v>
      </c>
      <c r="F72" s="1" t="n">
        <v>0.0001</v>
      </c>
      <c r="G72" s="0" t="s">
        <v>111</v>
      </c>
    </row>
    <row r="73" customFormat="false" ht="15" hidden="false" customHeight="false" outlineLevel="0" collapsed="false">
      <c r="A73" s="0" t="s">
        <v>112</v>
      </c>
      <c r="B73" s="18" t="n">
        <f aca="false">B70/B72</f>
        <v>3318.73091729723</v>
      </c>
      <c r="C73" s="0" t="s">
        <v>7</v>
      </c>
      <c r="E73" s="0" t="s">
        <v>113</v>
      </c>
      <c r="F73" s="1" t="n">
        <v>0.008</v>
      </c>
      <c r="G73" s="0" t="s">
        <v>111</v>
      </c>
    </row>
    <row r="74" customFormat="false" ht="13.8" hidden="false" customHeight="false" outlineLevel="0" collapsed="false">
      <c r="A74" s="0" t="s">
        <v>43</v>
      </c>
      <c r="B74" s="0" t="n">
        <v>39000</v>
      </c>
      <c r="C74" s="0" t="s">
        <v>114</v>
      </c>
      <c r="E74" s="0" t="s">
        <v>115</v>
      </c>
      <c r="F74" s="1" t="n">
        <v>0.003</v>
      </c>
      <c r="G74" s="0" t="s">
        <v>111</v>
      </c>
    </row>
    <row r="75" customFormat="false" ht="15" hidden="false" customHeight="false" outlineLevel="0" collapsed="false">
      <c r="A75" s="0" t="s">
        <v>116</v>
      </c>
      <c r="B75" s="0" t="n">
        <f aca="false">B74*3</f>
        <v>117000</v>
      </c>
      <c r="C75" s="0" t="s">
        <v>114</v>
      </c>
      <c r="E75" s="0" t="s">
        <v>30</v>
      </c>
      <c r="F75" s="0" t="n">
        <v>0.01</v>
      </c>
      <c r="G75" s="0" t="s">
        <v>5</v>
      </c>
    </row>
    <row r="76" customFormat="false" ht="15" hidden="false" customHeight="false" outlineLevel="0" collapsed="false">
      <c r="A76" s="0" t="s">
        <v>68</v>
      </c>
      <c r="B76" s="0" t="n">
        <v>10</v>
      </c>
      <c r="E76" s="0" t="s">
        <v>117</v>
      </c>
      <c r="F76" s="0" t="n">
        <f aca="false">F70/F72</f>
        <v>0.000699</v>
      </c>
    </row>
    <row r="77" customFormat="false" ht="46.1" hidden="false" customHeight="false" outlineLevel="0" collapsed="false">
      <c r="A77" s="0" t="s">
        <v>118</v>
      </c>
      <c r="B77" s="0" t="n">
        <f aca="false">B76*B75</f>
        <v>1170000</v>
      </c>
      <c r="C77" s="0" t="s">
        <v>114</v>
      </c>
      <c r="E77" s="21" t="s">
        <v>119</v>
      </c>
    </row>
    <row r="78" customFormat="false" ht="13.8" hidden="false" customHeight="false" outlineLevel="0" collapsed="false">
      <c r="A78" s="0" t="s">
        <v>118</v>
      </c>
      <c r="B78" s="0" t="n">
        <f aca="false">B77/1000000</f>
        <v>1.17</v>
      </c>
      <c r="C78" s="0" t="s">
        <v>120</v>
      </c>
      <c r="E78" s="22" t="s">
        <v>121</v>
      </c>
      <c r="F78" s="1" t="n">
        <v>0.0001</v>
      </c>
      <c r="G78" s="0" t="s">
        <v>122</v>
      </c>
    </row>
    <row r="79" customFormat="false" ht="13.8" hidden="false" customHeight="false" outlineLevel="0" collapsed="false">
      <c r="A79" s="0" t="s">
        <v>56</v>
      </c>
      <c r="B79" s="20" t="n">
        <f aca="false">F82</f>
        <v>0.00091092414482947</v>
      </c>
      <c r="C79" s="0" t="s">
        <v>5</v>
      </c>
      <c r="E79" s="21" t="s">
        <v>123</v>
      </c>
    </row>
    <row r="80" customFormat="false" ht="13.8" hidden="false" customHeight="false" outlineLevel="0" collapsed="false">
      <c r="A80" s="0" t="s">
        <v>124</v>
      </c>
      <c r="B80" s="20"/>
      <c r="E80" s="21"/>
    </row>
    <row r="81" customFormat="false" ht="15" hidden="false" customHeight="false" outlineLevel="0" collapsed="false">
      <c r="A81" s="0" t="s">
        <v>125</v>
      </c>
      <c r="B81" s="0" t="n">
        <v>0.0001</v>
      </c>
      <c r="C81" s="0" t="s">
        <v>126</v>
      </c>
    </row>
    <row r="82" customFormat="false" ht="13.8" hidden="false" customHeight="false" outlineLevel="0" collapsed="false">
      <c r="E82" s="0" t="s">
        <v>127</v>
      </c>
      <c r="F82" s="23" t="n">
        <f aca="false">ACOSH(F74/F78)/(PI()/F76)</f>
        <v>0.00091092414482947</v>
      </c>
      <c r="G82" s="0" t="s">
        <v>5</v>
      </c>
      <c r="H82" s="0" t="n">
        <f aca="false">25/12.53</f>
        <v>1.9952114924182</v>
      </c>
    </row>
    <row r="83" customFormat="false" ht="13.8" hidden="false" customHeight="false" outlineLevel="0" collapsed="false">
      <c r="E83" s="0" t="s">
        <v>128</v>
      </c>
      <c r="F83" s="23" t="n">
        <f aca="false">F82*(1+300*F71)</f>
        <v>0.00266263127533654</v>
      </c>
      <c r="G83" s="0" t="s">
        <v>5</v>
      </c>
    </row>
    <row r="84" customFormat="false" ht="13.8" hidden="false" customHeight="false" outlineLevel="0" collapsed="false">
      <c r="E84" s="0" t="s">
        <v>129</v>
      </c>
      <c r="F84" s="23" t="n">
        <f aca="false">F82*(1+600*F71)</f>
        <v>0.00441433840584361</v>
      </c>
      <c r="G84" s="0" t="s">
        <v>5</v>
      </c>
    </row>
    <row r="85" customFormat="false" ht="13.8" hidden="false" customHeight="false" outlineLevel="0" collapsed="false">
      <c r="F85" s="23"/>
    </row>
    <row r="86" customFormat="false" ht="13.8" hidden="false" customHeight="false" outlineLevel="0" collapsed="false">
      <c r="A86" s="0" t="s">
        <v>130</v>
      </c>
      <c r="B86" s="0" t="s">
        <v>131</v>
      </c>
      <c r="C86" s="0" t="s">
        <v>132</v>
      </c>
      <c r="E86" s="0" t="s">
        <v>133</v>
      </c>
      <c r="F86" s="23"/>
    </row>
    <row r="87" customFormat="false" ht="13.8" hidden="false" customHeight="false" outlineLevel="0" collapsed="false">
      <c r="A87" s="0" t="n">
        <v>0</v>
      </c>
      <c r="B87" s="0" t="n">
        <f aca="false">B70</f>
        <v>25</v>
      </c>
      <c r="C87" s="18" t="n">
        <f aca="false">B87/($B$79+$B$72)</f>
        <v>2960.70873816511</v>
      </c>
      <c r="E87" s="0" t="n">
        <f aca="false">C87*C87*$F$83*$B$81</f>
        <v>2.33400832012088</v>
      </c>
      <c r="F87" s="24" t="n">
        <f aca="false">E87</f>
        <v>2.33400832012088</v>
      </c>
      <c r="G87" s="0" t="n">
        <f aca="false">(C87/30)*(C87/30)*0.02*$B$81</f>
        <v>0.0194795471827717</v>
      </c>
      <c r="H87" s="0" t="n">
        <f aca="false">G87</f>
        <v>0.0194795471827717</v>
      </c>
    </row>
    <row r="88" customFormat="false" ht="13.8" hidden="false" customHeight="false" outlineLevel="0" collapsed="false">
      <c r="A88" s="0" t="n">
        <f aca="false">A87+$B$81</f>
        <v>0.0001</v>
      </c>
      <c r="B88" s="0" t="n">
        <f aca="false">B87-(C87/$B$78)*($B$81)</f>
        <v>24.746947971097</v>
      </c>
      <c r="C88" s="18" t="n">
        <f aca="false">B88/($B$79+$B$72)</f>
        <v>2930.74020403777</v>
      </c>
      <c r="E88" s="0" t="n">
        <f aca="false">C88*C88*$F$83*$B$81</f>
        <v>2.28699741123654</v>
      </c>
      <c r="F88" s="0" t="n">
        <f aca="false">F87+E88</f>
        <v>4.62100573135742</v>
      </c>
      <c r="G88" s="0" t="n">
        <f aca="false">(C88/30)*(C88/30)*0.02*$B$81</f>
        <v>0.0190871958745853</v>
      </c>
      <c r="H88" s="0" t="n">
        <f aca="false">H87+G88</f>
        <v>0.038566743057357</v>
      </c>
    </row>
    <row r="89" customFormat="false" ht="13.8" hidden="false" customHeight="false" outlineLevel="0" collapsed="false">
      <c r="A89" s="0" t="n">
        <f aca="false">A88+$B$81</f>
        <v>0.0002</v>
      </c>
      <c r="B89" s="0" t="n">
        <f aca="false">B88-(C88/$B$78)*($B$81)</f>
        <v>24.4964573553673</v>
      </c>
      <c r="C89" s="18" t="n">
        <f aca="false">B89/($B$79+$B$72)</f>
        <v>2901.075013845</v>
      </c>
      <c r="E89" s="0" t="n">
        <f aca="false">C89*C89*$F$83*$B$81</f>
        <v>2.24093338224765</v>
      </c>
      <c r="F89" s="0" t="n">
        <f aca="false">F88+E89</f>
        <v>6.86193911360506</v>
      </c>
      <c r="G89" s="0" t="n">
        <f aca="false">(C89/30)*(C89/30)*0.02*$B$81</f>
        <v>0.0187027471910128</v>
      </c>
      <c r="H89" s="0" t="n">
        <f aca="false">H88+G89</f>
        <v>0.0572694902483697</v>
      </c>
    </row>
    <row r="90" customFormat="false" ht="13.8" hidden="false" customHeight="false" outlineLevel="0" collapsed="false">
      <c r="A90" s="0" t="n">
        <f aca="false">A89+$B$81</f>
        <v>0.0003</v>
      </c>
      <c r="B90" s="0" t="n">
        <f aca="false">B89-(C89/$B$78)*($B$81)</f>
        <v>24.2485022259788</v>
      </c>
      <c r="C90" s="18" t="n">
        <f aca="false">B90/($B$79+$B$72)</f>
        <v>2871.71009711487</v>
      </c>
      <c r="E90" s="0" t="n">
        <f aca="false">C90*C90*$F$83*$B$81</f>
        <v>2.19579716137794</v>
      </c>
      <c r="F90" s="0" t="n">
        <f aca="false">F89+E90</f>
        <v>9.057736274983</v>
      </c>
      <c r="G90" s="0" t="n">
        <f aca="false">(C90/30)*(C90/30)*0.02*$B$81</f>
        <v>0.0183260419597144</v>
      </c>
      <c r="H90" s="0" t="n">
        <f aca="false">H89+G90</f>
        <v>0.0755955322080842</v>
      </c>
    </row>
    <row r="91" customFormat="false" ht="13.8" hidden="false" customHeight="false" outlineLevel="0" collapsed="false">
      <c r="A91" s="0" t="n">
        <f aca="false">A90+$B$81</f>
        <v>0.0004</v>
      </c>
      <c r="B91" s="0" t="n">
        <f aca="false">B90-(C90/$B$78)*($B$81)</f>
        <v>24.0030569185331</v>
      </c>
      <c r="C91" s="18" t="n">
        <f aca="false">B91/($B$79+$B$72)</f>
        <v>2842.64241445502</v>
      </c>
      <c r="E91" s="0" t="n">
        <f aca="false">C91*C91*$F$83*$B$81</f>
        <v>2.15157006098925</v>
      </c>
      <c r="F91" s="0" t="n">
        <f aca="false">F90+E91</f>
        <v>11.2093063359723</v>
      </c>
      <c r="G91" s="0" t="n">
        <f aca="false">(C91/30)*(C91/30)*0.02*$B$81</f>
        <v>0.0179569242143526</v>
      </c>
      <c r="H91" s="0" t="n">
        <f aca="false">H90+G91</f>
        <v>0.0935524564224368</v>
      </c>
    </row>
    <row r="92" customFormat="false" ht="13.8" hidden="false" customHeight="false" outlineLevel="0" collapsed="false">
      <c r="A92" s="0" t="n">
        <f aca="false">A91+$B$81</f>
        <v>0.0005</v>
      </c>
      <c r="B92" s="0" t="n">
        <f aca="false">B91-(C91/$B$78)*($B$81)</f>
        <v>23.7600960284087</v>
      </c>
      <c r="C92" s="18" t="n">
        <f aca="false">B92/($B$79+$B$72)</f>
        <v>2813.86895723808</v>
      </c>
      <c r="E92" s="0" t="n">
        <f aca="false">C92*C92*$F$83*$B$81</f>
        <v>2.10823376984432</v>
      </c>
      <c r="F92" s="0" t="n">
        <f aca="false">F91+E92</f>
        <v>13.3175401058166</v>
      </c>
      <c r="G92" s="0" t="n">
        <f aca="false">(C92/30)*(C92/30)*0.02*$B$81</f>
        <v>0.017595241130018</v>
      </c>
      <c r="H92" s="0" t="n">
        <f aca="false">H91+G92</f>
        <v>0.111147697552455</v>
      </c>
    </row>
    <row r="93" customFormat="false" ht="13.8" hidden="false" customHeight="false" outlineLevel="0" collapsed="false">
      <c r="A93" s="0" t="n">
        <f aca="false">A92+$B$81</f>
        <v>0.0006</v>
      </c>
      <c r="B93" s="0" t="n">
        <f aca="false">B92-(C92/$B$78)*($B$81)</f>
        <v>23.519594408132</v>
      </c>
      <c r="C93" s="18" t="n">
        <f aca="false">B93/($B$79+$B$72)</f>
        <v>2785.38674729023</v>
      </c>
      <c r="E93" s="0" t="n">
        <f aca="false">C93*C93*$F$83*$B$81</f>
        <v>2.06577034552547</v>
      </c>
      <c r="F93" s="0" t="n">
        <f aca="false">F92+E93</f>
        <v>15.383310451342</v>
      </c>
      <c r="G93" s="0" t="n">
        <f aca="false">(C93/30)*(C93/30)*0.02*$B$81</f>
        <v>0.0172408429599556</v>
      </c>
      <c r="H93" s="0" t="n">
        <f aca="false">H92+G93</f>
        <v>0.12838854051241</v>
      </c>
    </row>
    <row r="94" customFormat="false" ht="13.8" hidden="false" customHeight="false" outlineLevel="0" collapsed="false">
      <c r="A94" s="0" t="n">
        <f aca="false">A93+$B$81</f>
        <v>0.0007</v>
      </c>
      <c r="B94" s="0" t="n">
        <f aca="false">B93-(C93/$B$78)*($B$81)</f>
        <v>23.2815271647738</v>
      </c>
      <c r="C94" s="18" t="n">
        <f aca="false">B94/($B$79+$B$72)</f>
        <v>2757.19283658297</v>
      </c>
      <c r="E94" s="0" t="n">
        <f aca="false">C94*C94*$F$83*$B$81</f>
        <v>2.02416220700588</v>
      </c>
      <c r="F94" s="0" t="n">
        <f aca="false">F93+E94</f>
        <v>17.4074726583479</v>
      </c>
      <c r="G94" s="0" t="n">
        <f aca="false">(C94/30)*(C94/30)*0.02*$B$81</f>
        <v>0.0168935829735655</v>
      </c>
      <c r="H94" s="0" t="n">
        <f aca="false">H93+G94</f>
        <v>0.145282123485976</v>
      </c>
    </row>
    <row r="95" customFormat="false" ht="13.8" hidden="false" customHeight="false" outlineLevel="0" collapsed="false">
      <c r="A95" s="0" t="n">
        <f aca="false">A94+$B$81</f>
        <v>0.0008</v>
      </c>
      <c r="B95" s="0" t="n">
        <f aca="false">B94-(C94/$B$78)*($B$81)</f>
        <v>23.0458696573736</v>
      </c>
      <c r="C95" s="18" t="n">
        <f aca="false">B95/($B$79+$B$72)</f>
        <v>2729.28430692801</v>
      </c>
      <c r="E95" s="0" t="n">
        <f aca="false">C95*C95*$F$83*$B$81</f>
        <v>1.98339212737062</v>
      </c>
      <c r="F95" s="0" t="n">
        <f aca="false">F94+E95</f>
        <v>19.3908647857185</v>
      </c>
      <c r="G95" s="0" t="n">
        <f aca="false">(C95/30)*(C95/30)*0.02*$B$81</f>
        <v>0.0165533173956522</v>
      </c>
      <c r="H95" s="0" t="n">
        <f aca="false">H94+G95</f>
        <v>0.161835440881628</v>
      </c>
    </row>
    <row r="96" customFormat="false" ht="13.8" hidden="false" customHeight="false" outlineLevel="0" collapsed="false">
      <c r="A96" s="0" t="n">
        <f aca="false">A95+$B$81</f>
        <v>0.0009</v>
      </c>
      <c r="B96" s="0" t="n">
        <f aca="false">B95-(C95/$B$78)*($B$81)</f>
        <v>22.8125974943883</v>
      </c>
      <c r="C96" s="18" t="n">
        <f aca="false">B96/($B$79+$B$72)</f>
        <v>2701.65826967516</v>
      </c>
      <c r="E96" s="0" t="n">
        <f aca="false">C96*C96*$F$83*$B$81</f>
        <v>1.94344322668422</v>
      </c>
      <c r="F96" s="0" t="n">
        <f aca="false">F95+E96</f>
        <v>21.3343080124028</v>
      </c>
      <c r="G96" s="0" t="n">
        <f aca="false">(C96/30)*(C96/30)*0.02*$B$81</f>
        <v>0.0162199053468982</v>
      </c>
      <c r="H96" s="0" t="n">
        <f aca="false">H95+G96</f>
        <v>0.178055346228526</v>
      </c>
    </row>
    <row r="97" customFormat="false" ht="13.8" hidden="false" customHeight="false" outlineLevel="0" collapsed="false">
      <c r="A97" s="0" t="n">
        <f aca="false">A96+$B$81</f>
        <v>0.001</v>
      </c>
      <c r="B97" s="0" t="n">
        <f aca="false">B96-(C96/$B$78)*($B$81)</f>
        <v>22.5816865311682</v>
      </c>
      <c r="C97" s="18" t="n">
        <f aca="false">B97/($B$79+$B$72)</f>
        <v>2674.3118654134</v>
      </c>
      <c r="E97" s="0" t="n">
        <f aca="false">C97*C97*$F$83*$B$81</f>
        <v>1.9042989650019</v>
      </c>
      <c r="F97" s="0" t="n">
        <f aca="false">F96+E97</f>
        <v>23.2386069774047</v>
      </c>
      <c r="G97" s="0" t="n">
        <f aca="false">(C97/30)*(C97/30)*0.02*$B$81</f>
        <v>0.0158932087855354</v>
      </c>
      <c r="H97" s="0" t="n">
        <f aca="false">H96+G97</f>
        <v>0.193948555014062</v>
      </c>
    </row>
    <row r="98" customFormat="false" ht="13.8" hidden="false" customHeight="false" outlineLevel="0" collapsed="false">
      <c r="A98" s="0" t="n">
        <f aca="false">A97+$B$81</f>
        <v>0.0011</v>
      </c>
      <c r="B98" s="0" t="n">
        <f aca="false">B97-(C97/$B$78)*($B$81)</f>
        <v>22.3531128674576</v>
      </c>
      <c r="C98" s="18" t="n">
        <f aca="false">B98/($B$79+$B$72)</f>
        <v>2647.24226367491</v>
      </c>
      <c r="E98" s="0" t="n">
        <f aca="false">C98*C98*$F$83*$B$81</f>
        <v>1.86594313552156</v>
      </c>
      <c r="F98" s="0" t="n">
        <f aca="false">F97+E98</f>
        <v>25.1045501129262</v>
      </c>
      <c r="G98" s="0" t="n">
        <f aca="false">(C98/30)*(C98/30)*0.02*$B$81</f>
        <v>0.0155730924501926</v>
      </c>
      <c r="H98" s="0" t="n">
        <f aca="false">H97+G98</f>
        <v>0.209521647464254</v>
      </c>
    </row>
    <row r="99" customFormat="false" ht="13.8" hidden="false" customHeight="false" outlineLevel="0" collapsed="false">
      <c r="A99" s="0" t="n">
        <f aca="false">A98+$B$81</f>
        <v>0.0012</v>
      </c>
      <c r="B99" s="0" t="n">
        <f aca="false">B98-(C98/$B$78)*($B$81)</f>
        <v>22.1268528449213</v>
      </c>
      <c r="C99" s="18" t="n">
        <f aca="false">B99/($B$79+$B$72)</f>
        <v>2620.44666264209</v>
      </c>
      <c r="E99" s="0" t="n">
        <f aca="false">C99*C99*$F$83*$B$81</f>
        <v>1.82835985787377</v>
      </c>
      <c r="F99" s="0" t="n">
        <f aca="false">F98+E99</f>
        <v>26.9329099708</v>
      </c>
      <c r="G99" s="0" t="n">
        <f aca="false">(C99/30)*(C99/30)*0.02*$B$81</f>
        <v>0.0152594238038934</v>
      </c>
      <c r="H99" s="0" t="n">
        <f aca="false">H98+G99</f>
        <v>0.224781071268148</v>
      </c>
    </row>
    <row r="100" customFormat="false" ht="13.8" hidden="false" customHeight="false" outlineLevel="0" collapsed="false">
      <c r="A100" s="0" t="n">
        <f aca="false">A99+$B$81</f>
        <v>0.0013</v>
      </c>
      <c r="B100" s="0" t="n">
        <f aca="false">B99-(C99/$B$78)*($B$81)</f>
        <v>21.9028830446955</v>
      </c>
      <c r="C100" s="18" t="n">
        <f aca="false">B100/($B$79+$B$72)</f>
        <v>2593.92228885754</v>
      </c>
      <c r="E100" s="0" t="n">
        <f aca="false">C100*C100*$F$83*$B$81</f>
        <v>1.79153357154681</v>
      </c>
      <c r="F100" s="0" t="n">
        <f aca="false">F99+E100</f>
        <v>28.7244435423468</v>
      </c>
      <c r="G100" s="0" t="n">
        <f aca="false">(C100/30)*(C100/30)*0.02*$B$81</f>
        <v>0.0149520729791821</v>
      </c>
      <c r="H100" s="0" t="n">
        <f aca="false">H99+G100</f>
        <v>0.23973314424733</v>
      </c>
    </row>
    <row r="101" customFormat="false" ht="13.8" hidden="false" customHeight="false" outlineLevel="0" collapsed="false">
      <c r="A101" s="0" t="n">
        <f aca="false">A100+$B$81</f>
        <v>0.0014</v>
      </c>
      <c r="B101" s="0" t="n">
        <f aca="false">B100-(C100/$B$78)*($B$81)</f>
        <v>21.6811802849641</v>
      </c>
      <c r="C101" s="18" t="n">
        <f aca="false">B101/($B$79+$B$72)</f>
        <v>2567.66639693705</v>
      </c>
      <c r="E101" s="0" t="n">
        <f aca="false">C101*C101*$F$83*$B$81</f>
        <v>1.75544902944421</v>
      </c>
      <c r="F101" s="0" t="n">
        <f aca="false">F100+E101</f>
        <v>30.479892571791</v>
      </c>
      <c r="G101" s="0" t="n">
        <f aca="false">(C101/30)*(C101/30)*0.02*$B$81</f>
        <v>0.0146509127243549</v>
      </c>
      <c r="H101" s="0" t="n">
        <f aca="false">H100+G101</f>
        <v>0.254384056971685</v>
      </c>
    </row>
    <row r="102" customFormat="false" ht="13.8" hidden="false" customHeight="false" outlineLevel="0" collapsed="false">
      <c r="A102" s="0" t="n">
        <f aca="false">A101+$B$81</f>
        <v>0.0015</v>
      </c>
      <c r="B102" s="0" t="n">
        <f aca="false">B101-(C101/$B$78)*($B$81)</f>
        <v>21.4617216185592</v>
      </c>
      <c r="C102" s="18" t="n">
        <f aca="false">B102/($B$79+$B$72)</f>
        <v>2541.67626928542</v>
      </c>
      <c r="E102" s="0" t="n">
        <f aca="false">C102*C102*$F$83*$B$81</f>
        <v>1.72009129157204</v>
      </c>
      <c r="F102" s="0" t="n">
        <f aca="false">F101+E102</f>
        <v>32.199983863363</v>
      </c>
      <c r="G102" s="0" t="n">
        <f aca="false">(C102/30)*(C102/30)*0.02*$B$81</f>
        <v>0.0143558183507747</v>
      </c>
      <c r="H102" s="0" t="n">
        <f aca="false">H101+G102</f>
        <v>0.268739875322459</v>
      </c>
    </row>
    <row r="103" customFormat="false" ht="13.8" hidden="false" customHeight="false" outlineLevel="0" collapsed="false">
      <c r="A103" s="0" t="n">
        <f aca="false">A102+$B$81</f>
        <v>0.0016</v>
      </c>
      <c r="B103" s="0" t="n">
        <f aca="false">B102-(C102/$B$78)*($B$81)</f>
        <v>21.2444843305861</v>
      </c>
      <c r="C103" s="18" t="n">
        <f aca="false">B103/($B$79+$B$72)</f>
        <v>2515.94921581512</v>
      </c>
      <c r="E103" s="0" t="n">
        <f aca="false">C103*C103*$F$83*$B$81</f>
        <v>1.68544571885332</v>
      </c>
      <c r="F103" s="0" t="n">
        <f aca="false">F102+E103</f>
        <v>33.8854295822164</v>
      </c>
      <c r="G103" s="0" t="n">
        <f aca="false">(C103/30)*(C103/30)*0.02*$B$81</f>
        <v>0.0140666676812461</v>
      </c>
      <c r="H103" s="0" t="n">
        <f aca="false">H102+G103</f>
        <v>0.282806543003706</v>
      </c>
    </row>
    <row r="104" customFormat="false" ht="13.8" hidden="false" customHeight="false" outlineLevel="0" collapsed="false">
      <c r="A104" s="0" t="n">
        <f aca="false">A103+$B$81</f>
        <v>0.0017</v>
      </c>
      <c r="B104" s="0" t="n">
        <f aca="false">B103-(C103/$B$78)*($B$81)</f>
        <v>21.029445936072</v>
      </c>
      <c r="C104" s="18" t="n">
        <f aca="false">B104/($B$79+$B$72)</f>
        <v>2490.48257366797</v>
      </c>
      <c r="E104" s="0" t="n">
        <f aca="false">C104*C104*$F$83*$B$81</f>
        <v>1.65149796706707</v>
      </c>
      <c r="F104" s="0" t="n">
        <f aca="false">F103+E104</f>
        <v>35.5369275492834</v>
      </c>
      <c r="G104" s="0" t="n">
        <f aca="false">(C104/30)*(C104/30)*0.02*$B$81</f>
        <v>0.0137833409994307</v>
      </c>
      <c r="H104" s="0" t="n">
        <f aca="false">H103+G104</f>
        <v>0.296589884003136</v>
      </c>
    </row>
    <row r="105" customFormat="false" ht="13.8" hidden="false" customHeight="false" outlineLevel="0" collapsed="false">
      <c r="A105" s="0" t="n">
        <f aca="false">A104+$B$81</f>
        <v>0.0018</v>
      </c>
      <c r="B105" s="0" t="n">
        <f aca="false">B104-(C104/$B$78)*($B$81)</f>
        <v>20.8165841776388</v>
      </c>
      <c r="C105" s="18" t="n">
        <f aca="false">B105/($B$79+$B$72)</f>
        <v>2465.2737069394</v>
      </c>
      <c r="E105" s="0" t="n">
        <f aca="false">C105*C105*$F$83*$B$81</f>
        <v>1.61823398090937</v>
      </c>
      <c r="F105" s="0" t="n">
        <f aca="false">F104+E105</f>
        <v>37.1551615301928</v>
      </c>
      <c r="G105" s="0" t="n">
        <f aca="false">(C105/30)*(C105/30)*0.02*$B$81</f>
        <v>0.0135057210002816</v>
      </c>
      <c r="H105" s="0" t="n">
        <f aca="false">H104+G105</f>
        <v>0.310095605003418</v>
      </c>
    </row>
    <row r="106" customFormat="false" ht="13.8" hidden="false" customHeight="false" outlineLevel="0" collapsed="false">
      <c r="A106" s="0" t="n">
        <f aca="false">A105+$B$81</f>
        <v>0.0019</v>
      </c>
      <c r="B106" s="0" t="n">
        <f aca="false">B105-(C105/$B$78)*($B$81)</f>
        <v>20.6058770231996</v>
      </c>
      <c r="C106" s="18" t="n">
        <f aca="false">B106/($B$79+$B$72)</f>
        <v>2440.32000640571</v>
      </c>
      <c r="E106" s="0" t="n">
        <f aca="false">C106*C106*$F$83*$B$81</f>
        <v>1.5856399881741</v>
      </c>
      <c r="F106" s="0" t="n">
        <f aca="false">F105+E106</f>
        <v>38.7408015183669</v>
      </c>
      <c r="G106" s="0" t="n">
        <f aca="false">(C106/30)*(C106/30)*0.02*$B$81</f>
        <v>0.0132336927414754</v>
      </c>
      <c r="H106" s="0" t="n">
        <f aca="false">H105+G106</f>
        <v>0.323329297744893</v>
      </c>
    </row>
    <row r="107" customFormat="false" ht="13.8" hidden="false" customHeight="false" outlineLevel="0" collapsed="false">
      <c r="A107" s="0" t="n">
        <f aca="false">A106+$B$81</f>
        <v>0.002</v>
      </c>
      <c r="B107" s="0" t="n">
        <f aca="false">B106-(C106/$B$78)*($B$81)</f>
        <v>20.3973026636777</v>
      </c>
      <c r="C107" s="18" t="n">
        <f aca="false">B107/($B$79+$B$72)</f>
        <v>2415.61888925396</v>
      </c>
      <c r="E107" s="0" t="n">
        <f aca="false">C107*C107*$F$83*$B$81</f>
        <v>1.55370249405088</v>
      </c>
      <c r="F107" s="0" t="n">
        <f aca="false">F106+E107</f>
        <v>40.2945040124178</v>
      </c>
      <c r="G107" s="0" t="n">
        <f aca="false">(C107/30)*(C107/30)*0.02*$B$81</f>
        <v>0.0129671435958235</v>
      </c>
      <c r="H107" s="0" t="n">
        <f aca="false">H106+G107</f>
        <v>0.336296441340717</v>
      </c>
    </row>
    <row r="108" customFormat="false" ht="13.8" hidden="false" customHeight="false" outlineLevel="0" collapsed="false">
      <c r="A108" s="0" t="n">
        <f aca="false">A107+$B$81</f>
        <v>0.0021</v>
      </c>
      <c r="B108" s="0" t="n">
        <f aca="false">B107-(C107/$B$78)*($B$81)</f>
        <v>20.19083951075</v>
      </c>
      <c r="C108" s="18" t="n">
        <f aca="false">B108/($B$79+$B$72)</f>
        <v>2391.16779881468</v>
      </c>
      <c r="E108" s="0" t="n">
        <f aca="false">C108*C108*$F$83*$B$81</f>
        <v>1.5224082755378</v>
      </c>
      <c r="F108" s="0" t="n">
        <f aca="false">F107+E108</f>
        <v>41.8169122879556</v>
      </c>
      <c r="G108" s="0" t="n">
        <f aca="false">(C108/30)*(C108/30)*0.02*$B$81</f>
        <v>0.0127059632046405</v>
      </c>
      <c r="H108" s="0" t="n">
        <f aca="false">H107+G108</f>
        <v>0.349002404545357</v>
      </c>
    </row>
    <row r="109" customFormat="false" ht="13.8" hidden="false" customHeight="false" outlineLevel="0" collapsed="false">
      <c r="A109" s="0" t="n">
        <f aca="false">A108+$B$81</f>
        <v>0.0022</v>
      </c>
      <c r="B109" s="0" t="n">
        <f aca="false">B108-(C108/$B$78)*($B$81)</f>
        <v>19.986466194612</v>
      </c>
      <c r="C109" s="18" t="n">
        <f aca="false">B109/($B$79+$B$72)</f>
        <v>2366.96420429718</v>
      </c>
      <c r="E109" s="0" t="n">
        <f aca="false">C109*C109*$F$83*$B$81</f>
        <v>1.4917443759668</v>
      </c>
      <c r="F109" s="0" t="n">
        <f aca="false">F108+E109</f>
        <v>43.3086566639224</v>
      </c>
      <c r="G109" s="0" t="n">
        <f aca="false">(C109/30)*(C109/30)*0.02*$B$81</f>
        <v>0.0124500434320537</v>
      </c>
      <c r="H109" s="0" t="n">
        <f aca="false">H108+G109</f>
        <v>0.361452447977411</v>
      </c>
    </row>
    <row r="110" customFormat="false" ht="13.8" hidden="false" customHeight="false" outlineLevel="0" collapsed="false">
      <c r="A110" s="0" t="n">
        <f aca="false">A109+$B$81</f>
        <v>0.0023</v>
      </c>
      <c r="B110" s="0" t="n">
        <f aca="false">B109-(C109/$B$78)*($B$81)</f>
        <v>19.7841615617661</v>
      </c>
      <c r="C110" s="18" t="n">
        <f aca="false">B110/($B$79+$B$72)</f>
        <v>2343.00560052765</v>
      </c>
      <c r="E110" s="0" t="n">
        <f aca="false">C110*C110*$F$83*$B$81</f>
        <v>1.46169809963919</v>
      </c>
      <c r="F110" s="0" t="n">
        <f aca="false">F109+E110</f>
        <v>44.7703547635616</v>
      </c>
      <c r="G110" s="0" t="n">
        <f aca="false">(C110/30)*(C110/30)*0.02*$B$81</f>
        <v>0.012199278320231</v>
      </c>
      <c r="H110" s="0" t="n">
        <f aca="false">H109+G110</f>
        <v>0.373651726297642</v>
      </c>
    </row>
    <row r="111" customFormat="false" ht="13.8" hidden="false" customHeight="false" outlineLevel="0" collapsed="false">
      <c r="A111" s="0" t="n">
        <f aca="false">A110+$B$81</f>
        <v>0.0024</v>
      </c>
      <c r="B111" s="0" t="n">
        <f aca="false">B110-(C110/$B$78)*($B$81)</f>
        <v>19.5839046728321</v>
      </c>
      <c r="C111" s="18" t="n">
        <f aca="false">B111/($B$79+$B$72)</f>
        <v>2319.28950768986</v>
      </c>
      <c r="E111" s="0" t="n">
        <f aca="false">C111*C111*$F$83*$B$81</f>
        <v>1.43225700656931</v>
      </c>
      <c r="F111" s="0" t="n">
        <f aca="false">F110+E111</f>
        <v>46.2026117701309</v>
      </c>
      <c r="G111" s="0" t="n">
        <f aca="false">(C111/30)*(C111/30)*0.02*$B$81</f>
        <v>0.0119535640455118</v>
      </c>
      <c r="H111" s="0" t="n">
        <f aca="false">H110+G111</f>
        <v>0.385605290343154</v>
      </c>
    </row>
    <row r="112" customFormat="false" ht="13.8" hidden="false" customHeight="false" outlineLevel="0" collapsed="false">
      <c r="A112" s="0" t="n">
        <f aca="false">A111+$B$81</f>
        <v>0.0025</v>
      </c>
      <c r="B112" s="0" t="n">
        <f aca="false">B111-(C111/$B$78)*($B$81)</f>
        <v>19.38567480038</v>
      </c>
      <c r="C112" s="18" t="n">
        <f aca="false">B112/($B$79+$B$72)</f>
        <v>2295.81347106849</v>
      </c>
      <c r="E112" s="0" t="n">
        <f aca="false">C112*C112*$F$83*$B$81</f>
        <v>1.40340890733404</v>
      </c>
      <c r="F112" s="0" t="n">
        <f aca="false">F111+E112</f>
        <v>47.6060206774649</v>
      </c>
      <c r="G112" s="0" t="n">
        <f aca="false">(C112/30)*(C112/30)*0.02*$B$81</f>
        <v>0.0117127988754212</v>
      </c>
      <c r="H112" s="0" t="n">
        <f aca="false">H111+G112</f>
        <v>0.397318089218575</v>
      </c>
    </row>
    <row r="113" customFormat="false" ht="13.8" hidden="false" customHeight="false" outlineLevel="0" collapsed="false">
      <c r="A113" s="0" t="n">
        <f aca="false">A112+$B$81</f>
        <v>0.0026</v>
      </c>
      <c r="B113" s="0" t="n">
        <f aca="false">B112-(C112/$B$78)*($B$81)</f>
        <v>19.1894514267844</v>
      </c>
      <c r="C113" s="18" t="n">
        <f aca="false">B113/($B$79+$B$72)</f>
        <v>2272.57506079502</v>
      </c>
      <c r="E113" s="0" t="n">
        <f aca="false">C113*C113*$F$83*$B$81</f>
        <v>1.37514185802604</v>
      </c>
      <c r="F113" s="0" t="n">
        <f aca="false">F112+E113</f>
        <v>48.981162535491</v>
      </c>
      <c r="G113" s="0" t="n">
        <f aca="false">(C113/30)*(C113/30)*0.02*$B$81</f>
        <v>0.01147688312655</v>
      </c>
      <c r="H113" s="0" t="n">
        <f aca="false">H112+G113</f>
        <v>0.408794972345125</v>
      </c>
    </row>
    <row r="114" customFormat="false" ht="13.8" hidden="false" customHeight="false" outlineLevel="0" collapsed="false">
      <c r="A114" s="0" t="n">
        <f aca="false">A113+$B$81</f>
        <v>0.0027</v>
      </c>
      <c r="B114" s="0" t="n">
        <f aca="false">B113-(C113/$B$78)*($B$81)</f>
        <v>18.995214242101</v>
      </c>
      <c r="C114" s="18" t="n">
        <f aca="false">B114/($B$79+$B$72)</f>
        <v>2249.57187159628</v>
      </c>
      <c r="E114" s="0" t="n">
        <f aca="false">C114*C114*$F$83*$B$81</f>
        <v>1.34744415530862</v>
      </c>
      <c r="F114" s="0" t="n">
        <f aca="false">F113+E114</f>
        <v>50.3286066907996</v>
      </c>
      <c r="G114" s="0" t="n">
        <f aca="false">(C114/30)*(C114/30)*0.02*$B$81</f>
        <v>0.0112457191232826</v>
      </c>
      <c r="H114" s="0" t="n">
        <f aca="false">H113+G114</f>
        <v>0.420040691468407</v>
      </c>
    </row>
    <row r="115" customFormat="false" ht="13.8" hidden="false" customHeight="false" outlineLevel="0" collapsed="false">
      <c r="A115" s="0" t="n">
        <f aca="false">A114+$B$81</f>
        <v>0.0028</v>
      </c>
      <c r="B115" s="0" t="n">
        <f aca="false">B114-(C114/$B$78)*($B$81)</f>
        <v>18.8029431419646</v>
      </c>
      <c r="C115" s="18" t="n">
        <f aca="false">B115/($B$79+$B$72)</f>
        <v>2226.80152254546</v>
      </c>
      <c r="E115" s="0" t="n">
        <f aca="false">C115*C115*$F$83*$B$81</f>
        <v>1.32030433157026</v>
      </c>
      <c r="F115" s="0" t="n">
        <f aca="false">F114+E115</f>
        <v>51.6489110223698</v>
      </c>
      <c r="G115" s="0" t="n">
        <f aca="false">(C115/30)*(C115/30)*0.02*$B$81</f>
        <v>0.0110192111573573</v>
      </c>
      <c r="H115" s="0" t="n">
        <f aca="false">H114+G115</f>
        <v>0.431059902625765</v>
      </c>
    </row>
    <row r="116" customFormat="false" ht="13.8" hidden="false" customHeight="false" outlineLevel="0" collapsed="false">
      <c r="A116" s="0" t="n">
        <f aca="false">A115+$B$81</f>
        <v>0.0029</v>
      </c>
      <c r="B116" s="0" t="n">
        <f aca="false">B115-(C115/$B$78)*($B$81)</f>
        <v>18.6126182255077</v>
      </c>
      <c r="C116" s="18" t="n">
        <f aca="false">B116/($B$79+$B$72)</f>
        <v>2204.26165681568</v>
      </c>
      <c r="E116" s="0" t="n">
        <f aca="false">C116*C116*$F$83*$B$81</f>
        <v>1.2937111501767</v>
      </c>
      <c r="F116" s="0" t="n">
        <f aca="false">F115+E116</f>
        <v>52.9426221725465</v>
      </c>
      <c r="G116" s="0" t="n">
        <f aca="false">(C116/30)*(C116/30)*0.02*$B$81</f>
        <v>0.0107972654482396</v>
      </c>
      <c r="H116" s="0" t="n">
        <f aca="false">H115+G116</f>
        <v>0.441857168074004</v>
      </c>
    </row>
    <row r="117" customFormat="false" ht="13.8" hidden="false" customHeight="false" outlineLevel="0" collapsed="false">
      <c r="A117" s="0" t="n">
        <f aca="false">A116+$B$81</f>
        <v>0.003</v>
      </c>
      <c r="B117" s="0" t="n">
        <f aca="false">B116-(C116/$B$78)*($B$81)</f>
        <v>18.4242197933013</v>
      </c>
      <c r="C117" s="18" t="n">
        <f aca="false">B117/($B$79+$B$72)</f>
        <v>2181.94994143607</v>
      </c>
      <c r="E117" s="0" t="n">
        <f aca="false">C117*C117*$F$83*$B$81</f>
        <v>1.26765360081867</v>
      </c>
      <c r="F117" s="0" t="n">
        <f aca="false">F116+E117</f>
        <v>54.2102757733652</v>
      </c>
      <c r="G117" s="0" t="n">
        <f aca="false">(C117/30)*(C117/30)*0.02*$B$81</f>
        <v>0.0105797901042953</v>
      </c>
      <c r="H117" s="0" t="n">
        <f aca="false">H116+G117</f>
        <v>0.4524369581783</v>
      </c>
    </row>
    <row r="118" customFormat="false" ht="13.8" hidden="false" customHeight="false" outlineLevel="0" collapsed="false">
      <c r="A118" s="0" t="n">
        <f aca="false">A117+$B$81</f>
        <v>0.0031</v>
      </c>
      <c r="B118" s="0" t="n">
        <f aca="false">B117-(C117/$B$78)*($B$81)</f>
        <v>18.2377283453153</v>
      </c>
      <c r="C118" s="18" t="n">
        <f aca="false">B118/($B$79+$B$72)</f>
        <v>2159.86406705026</v>
      </c>
      <c r="E118" s="0" t="n">
        <f aca="false">C118*C118*$F$83*$B$81</f>
        <v>1.24212089495329</v>
      </c>
      <c r="F118" s="0" t="n">
        <f aca="false">F117+E118</f>
        <v>55.4523966683185</v>
      </c>
      <c r="G118" s="0" t="n">
        <f aca="false">(C118/30)*(C118/30)*0.02*$B$81</f>
        <v>0.0103666950847442</v>
      </c>
      <c r="H118" s="0" t="n">
        <f aca="false">H117+G118</f>
        <v>0.462803653263044</v>
      </c>
    </row>
    <row r="119" customFormat="false" ht="13.8" hidden="false" customHeight="false" outlineLevel="0" collapsed="false">
      <c r="A119" s="0" t="n">
        <f aca="false">A118+$B$81</f>
        <v>0.0032</v>
      </c>
      <c r="B119" s="0" t="n">
        <f aca="false">B118-(C118/$B$78)*($B$81)</f>
        <v>18.0531245789007</v>
      </c>
      <c r="C119" s="18" t="n">
        <f aca="false">B119/($B$79+$B$72)</f>
        <v>2138.00174767739</v>
      </c>
      <c r="E119" s="0" t="n">
        <f aca="false">C119*C119*$F$83*$B$81</f>
        <v>1.21710246133736</v>
      </c>
      <c r="F119" s="0" t="n">
        <f aca="false">F118+E119</f>
        <v>56.6694991296559</v>
      </c>
      <c r="G119" s="0" t="n">
        <f aca="false">(C119/30)*(C119/30)*0.02*$B$81</f>
        <v>0.0101578921623813</v>
      </c>
      <c r="H119" s="0" t="n">
        <f aca="false">H118+G119</f>
        <v>0.472961545425425</v>
      </c>
    </row>
    <row r="120" customFormat="false" ht="13.8" hidden="false" customHeight="false" outlineLevel="0" collapsed="false">
      <c r="A120" s="0" t="n">
        <f aca="false">A119+$B$81</f>
        <v>0.0033</v>
      </c>
      <c r="B120" s="0" t="n">
        <f aca="false">B119-(C119/$B$78)*($B$81)</f>
        <v>17.8703893867916</v>
      </c>
      <c r="C120" s="18" t="n">
        <f aca="false">B120/($B$79+$B$72)</f>
        <v>2116.36072047547</v>
      </c>
      <c r="E120" s="0" t="n">
        <f aca="false">C120*C120*$F$83*$B$81</f>
        <v>1.19258794165052</v>
      </c>
      <c r="F120" s="0" t="n">
        <f aca="false">F119+E120</f>
        <v>57.8620870713064</v>
      </c>
      <c r="G120" s="0" t="n">
        <f aca="false">(C120/30)*(C120/30)*0.02*$B$81</f>
        <v>0.00995329488704771</v>
      </c>
      <c r="H120" s="0" t="n">
        <f aca="false">H119+G120</f>
        <v>0.482914840312473</v>
      </c>
    </row>
    <row r="121" customFormat="false" ht="13.8" hidden="false" customHeight="false" outlineLevel="0" collapsed="false">
      <c r="A121" s="0" t="n">
        <f aca="false">A120+$B$81</f>
        <v>0.0034</v>
      </c>
      <c r="B121" s="0" t="n">
        <f aca="false">B120-(C120/$B$78)*($B$81)</f>
        <v>17.689503855127</v>
      </c>
      <c r="C121" s="18" t="n">
        <f aca="false">B121/($B$79+$B$72)</f>
        <v>2094.9387455072</v>
      </c>
      <c r="E121" s="0" t="n">
        <f aca="false">C121*C121*$F$83*$B$81</f>
        <v>1.16856718620669</v>
      </c>
      <c r="F121" s="0" t="n">
        <f aca="false">F120+E121</f>
        <v>59.0306542575131</v>
      </c>
      <c r="G121" s="0" t="n">
        <f aca="false">(C121/30)*(C121/30)*0.02*$B$81</f>
        <v>0.00975281854983837</v>
      </c>
      <c r="H121" s="0" t="n">
        <f aca="false">H120+G121</f>
        <v>0.492667658862311</v>
      </c>
    </row>
    <row r="122" customFormat="false" ht="13.8" hidden="false" customHeight="false" outlineLevel="0" collapsed="false">
      <c r="A122" s="0" t="n">
        <f aca="false">A121+$B$81</f>
        <v>0.0035</v>
      </c>
      <c r="B122" s="0" t="n">
        <f aca="false">B121-(C121/$B$78)*($B$81)</f>
        <v>17.5104492614939</v>
      </c>
      <c r="C122" s="18" t="n">
        <f aca="false">B122/($B$79+$B$72)</f>
        <v>2073.73360550807</v>
      </c>
      <c r="E122" s="0" t="n">
        <f aca="false">C122*C122*$F$83*$B$81</f>
        <v>1.14503024975175</v>
      </c>
      <c r="F122" s="0" t="n">
        <f aca="false">F121+E122</f>
        <v>60.1756845072648</v>
      </c>
      <c r="G122" s="0" t="n">
        <f aca="false">(C122/30)*(C122/30)*0.02*$B$81</f>
        <v>0.00955638014803002</v>
      </c>
      <c r="H122" s="0" t="n">
        <f aca="false">H121+G122</f>
        <v>0.502224039010341</v>
      </c>
    </row>
    <row r="123" customFormat="false" ht="13.8" hidden="false" customHeight="false" outlineLevel="0" collapsed="false">
      <c r="A123" s="0" t="n">
        <f aca="false">A122+$B$81</f>
        <v>0.0036</v>
      </c>
      <c r="B123" s="0" t="n">
        <f aca="false">B122-(C122/$B$78)*($B$81)</f>
        <v>17.3332070729889</v>
      </c>
      <c r="C123" s="18" t="n">
        <f aca="false">B123/($B$79+$B$72)</f>
        <v>2052.74310565695</v>
      </c>
      <c r="E123" s="0" t="n">
        <f aca="false">C123*C123*$F$83*$B$81</f>
        <v>1.12196738734597</v>
      </c>
      <c r="F123" s="0" t="n">
        <f aca="false">F122+E123</f>
        <v>61.2976518946108</v>
      </c>
      <c r="G123" s="0" t="n">
        <f aca="false">(C123/30)*(C123/30)*0.02*$B$81</f>
        <v>0.00936389835071584</v>
      </c>
      <c r="H123" s="0" t="n">
        <f aca="false">H122+G123</f>
        <v>0.511587937361057</v>
      </c>
    </row>
    <row r="124" customFormat="false" ht="13.8" hidden="false" customHeight="false" outlineLevel="0" collapsed="false">
      <c r="A124" s="0" t="n">
        <f aca="false">A123+$B$81</f>
        <v>0.0037</v>
      </c>
      <c r="B124" s="0" t="n">
        <f aca="false">B123-(C123/$B$78)*($B$81)</f>
        <v>17.1577589443003</v>
      </c>
      <c r="C124" s="18" t="n">
        <f aca="false">B124/($B$79+$B$72)</f>
        <v>2031.96507334882</v>
      </c>
      <c r="E124" s="0" t="n">
        <f aca="false">C124*C124*$F$83*$B$81</f>
        <v>1.09936905032934</v>
      </c>
      <c r="F124" s="0" t="n">
        <f aca="false">F123+E124</f>
        <v>62.3970209449401</v>
      </c>
      <c r="G124" s="0" t="n">
        <f aca="false">(C124/30)*(C124/30)*0.02*$B$81</f>
        <v>0.00917529346513218</v>
      </c>
      <c r="H124" s="0" t="n">
        <f aca="false">H123+G124</f>
        <v>0.520763230826189</v>
      </c>
    </row>
    <row r="125" customFormat="false" ht="13.8" hidden="false" customHeight="false" outlineLevel="0" collapsed="false">
      <c r="A125" s="0" t="n">
        <f aca="false">A124+$B$81</f>
        <v>0.0038</v>
      </c>
      <c r="B125" s="0" t="n">
        <f aca="false">B124-(C124/$B$78)*($B$81)</f>
        <v>16.9840867158089</v>
      </c>
      <c r="C125" s="18" t="n">
        <f aca="false">B125/($B$79+$B$72)</f>
        <v>2011.39735796998</v>
      </c>
      <c r="E125" s="0" t="n">
        <f aca="false">C125*C125*$F$83*$B$81</f>
        <v>1.07722588236813</v>
      </c>
      <c r="F125" s="0" t="n">
        <f aca="false">F124+E125</f>
        <v>63.4742468273082</v>
      </c>
      <c r="G125" s="0" t="n">
        <f aca="false">(C125/30)*(C125/30)*0.02*$B$81</f>
        <v>0.00899048740366362</v>
      </c>
      <c r="H125" s="0" t="n">
        <f aca="false">H124+G125</f>
        <v>0.529753718229853</v>
      </c>
    </row>
    <row r="126" customFormat="false" ht="13.8" hidden="false" customHeight="false" outlineLevel="0" collapsed="false">
      <c r="A126" s="0" t="n">
        <f aca="false">A125+$B$81</f>
        <v>0.0039</v>
      </c>
      <c r="B126" s="0" t="n">
        <f aca="false">B125-(C125/$B$78)*($B$81)</f>
        <v>16.8121724117089</v>
      </c>
      <c r="C126" s="18" t="n">
        <f aca="false">B126/($B$79+$B$72)</f>
        <v>1991.03783067541</v>
      </c>
      <c r="E126" s="0" t="n">
        <f aca="false">C126*C126*$F$83*$B$81</f>
        <v>1.05552871558115</v>
      </c>
      <c r="F126" s="0" t="n">
        <f aca="false">F125+E126</f>
        <v>64.5297755428894</v>
      </c>
      <c r="G126" s="0" t="n">
        <f aca="false">(C126/30)*(C126/30)*0.02*$B$81</f>
        <v>0.0088094036515125</v>
      </c>
      <c r="H126" s="0" t="n">
        <f aca="false">H125+G126</f>
        <v>0.538563121881365</v>
      </c>
    </row>
    <row r="127" customFormat="false" ht="13.8" hidden="false" customHeight="false" outlineLevel="0" collapsed="false">
      <c r="A127" s="0" t="n">
        <f aca="false">A126+$B$81</f>
        <v>0.004</v>
      </c>
      <c r="B127" s="0" t="n">
        <f aca="false">B126-(C126/$B$78)*($B$81)</f>
        <v>16.6419982381469</v>
      </c>
      <c r="C127" s="18" t="n">
        <f aca="false">B127/($B$79+$B$72)</f>
        <v>1970.8843841684</v>
      </c>
      <c r="E127" s="0" t="n">
        <f aca="false">C127*C127*$F$83*$B$81</f>
        <v>1.03426856674397</v>
      </c>
      <c r="F127" s="0" t="n">
        <f aca="false">F126+E127</f>
        <v>65.5640441096334</v>
      </c>
      <c r="G127" s="0" t="n">
        <f aca="false">(C127/30)*(C127/30)*0.02*$B$81</f>
        <v>0.00863196723501971</v>
      </c>
      <c r="H127" s="0" t="n">
        <f aca="false">H126+G127</f>
        <v>0.547195089116385</v>
      </c>
    </row>
    <row r="128" customFormat="false" ht="13.8" hidden="false" customHeight="false" outlineLevel="0" collapsed="false">
      <c r="A128" s="0" t="n">
        <f aca="false">A127+$B$81</f>
        <v>0.0041</v>
      </c>
      <c r="B128" s="0" t="n">
        <f aca="false">B127-(C127/$B$78)*($B$81)</f>
        <v>16.4735465813804</v>
      </c>
      <c r="C128" s="18" t="n">
        <f aca="false">B128/($B$79+$B$72)</f>
        <v>1950.93493248252</v>
      </c>
      <c r="E128" s="0" t="n">
        <f aca="false">C128*C128*$F$83*$B$81</f>
        <v>1.01343663356962</v>
      </c>
      <c r="F128" s="0" t="n">
        <f aca="false">F127+E128</f>
        <v>66.577480743203</v>
      </c>
      <c r="G128" s="0" t="n">
        <f aca="false">(C128/30)*(C128/30)*0.02*$B$81</f>
        <v>0.00845810469062351</v>
      </c>
      <c r="H128" s="0" t="n">
        <f aca="false">H127+G128</f>
        <v>0.555653193807008</v>
      </c>
    </row>
    <row r="129" customFormat="false" ht="13.8" hidden="false" customHeight="false" outlineLevel="0" collapsed="false">
      <c r="A129" s="0" t="n">
        <f aca="false">A128+$B$81</f>
        <v>0.0042</v>
      </c>
      <c r="B129" s="0" t="n">
        <f aca="false">B128-(C128/$B$78)*($B$81)</f>
        <v>16.3068000059546</v>
      </c>
      <c r="C129" s="18" t="n">
        <f aca="false">B129/($B$79+$B$72)</f>
        <v>1931.18741076562</v>
      </c>
      <c r="E129" s="0" t="n">
        <f aca="false">C129*C129*$F$83*$B$81</f>
        <v>0.993024291064205</v>
      </c>
      <c r="F129" s="0" t="n">
        <f aca="false">F128+E129</f>
        <v>67.5705050342672</v>
      </c>
      <c r="G129" s="0" t="n">
        <f aca="false">(C129/30)*(C129/30)*0.02*$B$81</f>
        <v>0.00828774403444363</v>
      </c>
      <c r="H129" s="0" t="n">
        <f aca="false">H128+G129</f>
        <v>0.563940937841452</v>
      </c>
    </row>
    <row r="130" customFormat="false" ht="13.8" hidden="false" customHeight="false" outlineLevel="0" collapsed="false">
      <c r="A130" s="0" t="n">
        <f aca="false">A129+$B$81</f>
        <v>0.0043</v>
      </c>
      <c r="B130" s="0" t="n">
        <f aca="false">B129-(C129/$B$78)*($B$81)</f>
        <v>16.1417412528977</v>
      </c>
      <c r="C130" s="18" t="n">
        <f aca="false">B130/($B$79+$B$72)</f>
        <v>1911.63977506618</v>
      </c>
      <c r="E130" s="0" t="n">
        <f aca="false">C130*C130*$F$83*$B$81</f>
        <v>0.973023087955925</v>
      </c>
      <c r="F130" s="0" t="n">
        <f aca="false">F129+E130</f>
        <v>68.5435281222231</v>
      </c>
      <c r="G130" s="0" t="n">
        <f aca="false">(C130/30)*(C130/30)*0.02*$B$81</f>
        <v>0.00812081473247791</v>
      </c>
      <c r="H130" s="0" t="n">
        <f aca="false">H129+G130</f>
        <v>0.57206175257393</v>
      </c>
    </row>
    <row r="131" customFormat="false" ht="13.8" hidden="false" customHeight="false" outlineLevel="0" collapsed="false">
      <c r="A131" s="0" t="n">
        <f aca="false">A130+$B$81</f>
        <v>0.0044</v>
      </c>
      <c r="B131" s="0" t="n">
        <f aca="false">B130-(C130/$B$78)*($B$81)</f>
        <v>15.9783532379347</v>
      </c>
      <c r="C131" s="18" t="n">
        <f aca="false">B131/($B$79+$B$72)</f>
        <v>1892.29000212169</v>
      </c>
      <c r="E131" s="0" t="n">
        <f aca="false">C131*C131*$F$83*$B$81</f>
        <v>0.953424743196003</v>
      </c>
      <c r="F131" s="0" t="n">
        <f aca="false">F130+E131</f>
        <v>69.4969528654191</v>
      </c>
      <c r="G131" s="0" t="n">
        <f aca="false">(C131/30)*(C131/30)*0.02*$B$81</f>
        <v>0.00795724767139934</v>
      </c>
      <c r="H131" s="0" t="n">
        <f aca="false">H130+G131</f>
        <v>0.580019000245329</v>
      </c>
    </row>
    <row r="132" customFormat="false" ht="13.8" hidden="false" customHeight="false" outlineLevel="0" collapsed="false">
      <c r="A132" s="0" t="n">
        <f aca="false">A131+$B$81</f>
        <v>0.0045</v>
      </c>
      <c r="B132" s="0" t="n">
        <f aca="false">B131-(C131/$B$78)*($B$81)</f>
        <v>15.8166190497192</v>
      </c>
      <c r="C132" s="18" t="n">
        <f aca="false">B132/($B$79+$B$72)</f>
        <v>1873.1360891493</v>
      </c>
      <c r="E132" s="0" t="n">
        <f aca="false">C132*C132*$F$83*$B$81</f>
        <v>0.934221142530116</v>
      </c>
      <c r="F132" s="0" t="n">
        <f aca="false">F131+E132</f>
        <v>70.4311740079492</v>
      </c>
      <c r="G132" s="0" t="n">
        <f aca="false">(C132/30)*(C132/30)*0.02*$B$81</f>
        <v>0.00779697512994118</v>
      </c>
      <c r="H132" s="0" t="n">
        <f aca="false">H131+G132</f>
        <v>0.587815975375271</v>
      </c>
    </row>
    <row r="133" customFormat="false" ht="13.8" hidden="false" customHeight="false" outlineLevel="0" collapsed="false">
      <c r="A133" s="0" t="n">
        <f aca="false">A132+$B$81</f>
        <v>0.0046</v>
      </c>
      <c r="B133" s="0" t="n">
        <f aca="false">B132-(C132/$B$78)*($B$81)</f>
        <v>15.6565219480825</v>
      </c>
      <c r="C133" s="18" t="n">
        <f aca="false">B133/($B$79+$B$72)</f>
        <v>1854.17605363847</v>
      </c>
      <c r="E133" s="0" t="n">
        <f aca="false">C133*C133*$F$83*$B$81</f>
        <v>0.915404335138859</v>
      </c>
      <c r="F133" s="0" t="n">
        <f aca="false">F132+E133</f>
        <v>71.3465783430881</v>
      </c>
      <c r="G133" s="0" t="n">
        <f aca="false">(C133/30)*(C133/30)*0.02*$B$81</f>
        <v>0.00763993075085853</v>
      </c>
      <c r="H133" s="0" t="n">
        <f aca="false">H132+G133</f>
        <v>0.595455906126129</v>
      </c>
    </row>
    <row r="134" customFormat="false" ht="13.8" hidden="false" customHeight="false" outlineLevel="0" collapsed="false">
      <c r="A134" s="0" t="n">
        <f aca="false">A133+$B$81</f>
        <v>0.0047</v>
      </c>
      <c r="B134" s="0" t="n">
        <f aca="false">B133-(C133/$B$78)*($B$81)</f>
        <v>15.4980453623015</v>
      </c>
      <c r="C134" s="18" t="n">
        <f aca="false">B134/($B$79+$B$72)</f>
        <v>1835.40793314581</v>
      </c>
      <c r="E134" s="0" t="n">
        <f aca="false">C134*C134*$F$83*$B$81</f>
        <v>0.896966530345896</v>
      </c>
      <c r="F134" s="0" t="n">
        <f aca="false">F133+E134</f>
        <v>72.243544873434</v>
      </c>
      <c r="G134" s="0" t="n">
        <f aca="false">(C134/30)*(C134/30)*0.02*$B$81</f>
        <v>0.0074860495134546</v>
      </c>
      <c r="H134" s="0" t="n">
        <f aca="false">H133+G134</f>
        <v>0.602941955639584</v>
      </c>
    </row>
    <row r="135" customFormat="false" ht="13.8" hidden="false" customHeight="false" outlineLevel="0" collapsed="false">
      <c r="A135" s="0" t="n">
        <f aca="false">A134+$B$81</f>
        <v>0.0048</v>
      </c>
      <c r="B135" s="0" t="n">
        <f aca="false">B134-(C134/$B$78)*($B$81)</f>
        <v>15.341172889383</v>
      </c>
      <c r="C135" s="18" t="n">
        <f aca="false">B135/($B$79+$B$72)</f>
        <v>1816.82978509192</v>
      </c>
      <c r="E135" s="0" t="n">
        <f aca="false">C135*C135*$F$83*$B$81</f>
        <v>0.878900094392399</v>
      </c>
      <c r="F135" s="0" t="n">
        <f aca="false">F134+E135</f>
        <v>73.1224449678264</v>
      </c>
      <c r="G135" s="0" t="n">
        <f aca="false">(C135/30)*(C135/30)*0.02*$B$81</f>
        <v>0.00733526770666035</v>
      </c>
      <c r="H135" s="0" t="n">
        <f aca="false">H134+G135</f>
        <v>0.610277223346244</v>
      </c>
    </row>
    <row r="136" customFormat="false" ht="13.8" hidden="false" customHeight="false" outlineLevel="0" collapsed="false">
      <c r="A136" s="0" t="n">
        <f aca="false">A135+$B$81</f>
        <v>0.0049</v>
      </c>
      <c r="B136" s="0" t="n">
        <f aca="false">B135-(C135/$B$78)*($B$81)</f>
        <v>15.1858882923666</v>
      </c>
      <c r="C136" s="18" t="n">
        <f aca="false">B136/($B$79+$B$72)</f>
        <v>1798.43968656036</v>
      </c>
      <c r="E136" s="0" t="n">
        <f aca="false">C136*C136*$F$83*$B$81</f>
        <v>0.861197547276467</v>
      </c>
      <c r="F136" s="0" t="n">
        <f aca="false">F135+E136</f>
        <v>73.9836425151028</v>
      </c>
      <c r="G136" s="0" t="n">
        <f aca="false">(C136/30)*(C136/30)*0.02*$B$81</f>
        <v>0.00718752290265632</v>
      </c>
      <c r="H136" s="0" t="n">
        <f aca="false">H135+G136</f>
        <v>0.6174647462489</v>
      </c>
    </row>
    <row r="137" customFormat="false" ht="13.8" hidden="false" customHeight="false" outlineLevel="0" collapsed="false">
      <c r="A137" s="0" t="n">
        <f aca="false">A136+$B$81</f>
        <v>0.005</v>
      </c>
      <c r="B137" s="0" t="n">
        <f aca="false">B136-(C136/$B$78)*($B$81)</f>
        <v>15.0321754986435</v>
      </c>
      <c r="C137" s="18" t="n">
        <f aca="false">B137/($B$79+$B$72)</f>
        <v>1780.23573409861</v>
      </c>
      <c r="E137" s="0" t="n">
        <f aca="false">C137*C137*$F$83*$B$81</f>
        <v>0.843851559656195</v>
      </c>
      <c r="F137" s="0" t="n">
        <f aca="false">F136+E137</f>
        <v>74.827494074759</v>
      </c>
      <c r="G137" s="0" t="n">
        <f aca="false">(C137/30)*(C137/30)*0.02*$B$81</f>
        <v>0.00704275393102584</v>
      </c>
      <c r="H137" s="0" t="n">
        <f aca="false">H136+G137</f>
        <v>0.624507500179926</v>
      </c>
    </row>
    <row r="138" customFormat="false" ht="13.8" hidden="false" customHeight="false" outlineLevel="0" collapsed="false">
      <c r="A138" s="0" t="n">
        <f aca="false">A137+$B$81</f>
        <v>0.0051</v>
      </c>
      <c r="B138" s="0" t="n">
        <f aca="false">B137-(C137/$B$78)*($B$81)</f>
        <v>14.8800185982932</v>
      </c>
      <c r="C138" s="18" t="n">
        <f aca="false">B138/($B$79+$B$72)</f>
        <v>1762.21604352104</v>
      </c>
      <c r="E138" s="0" t="n">
        <f aca="false">C138*C138*$F$83*$B$81</f>
        <v>0.826854949815125</v>
      </c>
      <c r="F138" s="0" t="n">
        <f aca="false">F137+E138</f>
        <v>75.6543490245742</v>
      </c>
      <c r="G138" s="0" t="n">
        <f aca="false">(C138/30)*(C138/30)*0.02*$B$81</f>
        <v>0.00690090085342879</v>
      </c>
      <c r="H138" s="0" t="n">
        <f aca="false">H137+G138</f>
        <v>0.631408401033355</v>
      </c>
    </row>
    <row r="139" customFormat="false" ht="13.8" hidden="false" customHeight="false" outlineLevel="0" collapsed="false">
      <c r="A139" s="0" t="n">
        <f aca="false">A138+$B$81</f>
        <v>0.0052</v>
      </c>
      <c r="B139" s="0" t="n">
        <f aca="false">B138-(C138/$B$78)*($B$81)</f>
        <v>14.7294018424367</v>
      </c>
      <c r="C139" s="18" t="n">
        <f aca="false">B139/($B$79+$B$72)</f>
        <v>1744.37874971391</v>
      </c>
      <c r="E139" s="0" t="n">
        <f aca="false">C139*C139*$F$83*$B$81</f>
        <v>0.810200680688823</v>
      </c>
      <c r="F139" s="0" t="n">
        <f aca="false">F138+E139</f>
        <v>76.464549705263</v>
      </c>
      <c r="G139" s="0" t="n">
        <f aca="false">(C139/30)*(C139/30)*0.02*$B$81</f>
        <v>0.00676190493878544</v>
      </c>
      <c r="H139" s="0" t="n">
        <f aca="false">H138+G139</f>
        <v>0.63817030597214</v>
      </c>
    </row>
    <row r="140" customFormat="false" ht="13.8" hidden="false" customHeight="false" outlineLevel="0" collapsed="false">
      <c r="A140" s="0" t="n">
        <f aca="false">A139+$B$81</f>
        <v>0.0053</v>
      </c>
      <c r="B140" s="0" t="n">
        <f aca="false">B139-(C139/$B$78)*($B$81)</f>
        <v>14.5803096416064</v>
      </c>
      <c r="C140" s="18" t="n">
        <f aca="false">B140/($B$79+$B$72)</f>
        <v>1726.72200644229</v>
      </c>
      <c r="E140" s="0" t="n">
        <f aca="false">C140*C140*$F$83*$B$81</f>
        <v>0.793881856951332</v>
      </c>
      <c r="F140" s="0" t="n">
        <f aca="false">F139+E140</f>
        <v>77.2584315622143</v>
      </c>
      <c r="G140" s="0" t="n">
        <f aca="false">(C140/30)*(C140/30)*0.02*$B$81</f>
        <v>0.0066257086389602</v>
      </c>
      <c r="H140" s="0" t="n">
        <f aca="false">H139+G140</f>
        <v>0.644796014611101</v>
      </c>
    </row>
    <row r="141" customFormat="false" ht="13.8" hidden="false" customHeight="false" outlineLevel="0" collapsed="false">
      <c r="A141" s="0" t="n">
        <f aca="false">A140+$B$81</f>
        <v>0.0054</v>
      </c>
      <c r="B141" s="0" t="n">
        <f aca="false">B140-(C140/$B$78)*($B$81)</f>
        <v>14.4327265641327</v>
      </c>
      <c r="C141" s="18" t="n">
        <f aca="false">B141/($B$79+$B$72)</f>
        <v>1709.24398615902</v>
      </c>
      <c r="E141" s="0" t="n">
        <f aca="false">C141*C141*$F$83*$B$81</f>
        <v>0.777891722160323</v>
      </c>
      <c r="F141" s="0" t="n">
        <f aca="false">F140+E141</f>
        <v>78.0363232843746</v>
      </c>
      <c r="G141" s="0" t="n">
        <f aca="false">(C141/30)*(C141/30)*0.02*$B$81</f>
        <v>0.00649225556493508</v>
      </c>
      <c r="H141" s="0" t="n">
        <f aca="false">H140+G141</f>
        <v>0.651288270176036</v>
      </c>
    </row>
    <row r="142" customFormat="false" ht="13.8" hidden="false" customHeight="false" outlineLevel="0" collapsed="false">
      <c r="A142" s="0" t="n">
        <f aca="false">A141+$B$81</f>
        <v>0.0055</v>
      </c>
      <c r="B142" s="0" t="n">
        <f aca="false">B141-(C141/$B$78)*($B$81)</f>
        <v>14.2866373345465</v>
      </c>
      <c r="C142" s="18" t="n">
        <f aca="false">B142/($B$79+$B$72)</f>
        <v>1691.94287981551</v>
      </c>
      <c r="E142" s="0" t="n">
        <f aca="false">C142*C142*$F$83*$B$81</f>
        <v>0.762223655959742</v>
      </c>
      <c r="F142" s="0" t="n">
        <f aca="false">F141+E142</f>
        <v>78.7985469403344</v>
      </c>
      <c r="G142" s="0" t="n">
        <f aca="false">(C142/30)*(C142/30)*0.02*$B$81</f>
        <v>0.00636149046346312</v>
      </c>
      <c r="H142" s="0" t="n">
        <f aca="false">H141+G142</f>
        <v>0.657649760639499</v>
      </c>
    </row>
    <row r="143" customFormat="false" ht="13.8" hidden="false" customHeight="false" outlineLevel="0" collapsed="false">
      <c r="A143" s="0" t="n">
        <f aca="false">A142+$B$81</f>
        <v>0.0056</v>
      </c>
      <c r="B143" s="0" t="n">
        <f aca="false">B142-(C142/$B$78)*($B$81)</f>
        <v>14.1420268319982</v>
      </c>
      <c r="C143" s="18" t="n">
        <f aca="false">B143/($B$79+$B$72)</f>
        <v>1674.8168966745</v>
      </c>
      <c r="E143" s="0" t="n">
        <f aca="false">C143*C143*$F$83*$B$81</f>
        <v>0.746871171338799</v>
      </c>
      <c r="F143" s="0" t="n">
        <f aca="false">F142+E143</f>
        <v>79.5454181116732</v>
      </c>
      <c r="G143" s="0" t="n">
        <f aca="false">(C143/30)*(C143/30)*0.02*$B$81</f>
        <v>0.006233359194192</v>
      </c>
      <c r="H143" s="0" t="n">
        <f aca="false">H142+G143</f>
        <v>0.663883119833691</v>
      </c>
    </row>
    <row r="144" customFormat="false" ht="13.8" hidden="false" customHeight="false" outlineLevel="0" collapsed="false">
      <c r="A144" s="0" t="n">
        <f aca="false">A143+$B$81</f>
        <v>0.0057</v>
      </c>
      <c r="B144" s="0" t="n">
        <f aca="false">B143-(C143/$B$78)*($B$81)</f>
        <v>13.9988800886927</v>
      </c>
      <c r="C144" s="18" t="n">
        <f aca="false">B144/($B$79+$B$72)</f>
        <v>1657.86426412472</v>
      </c>
      <c r="E144" s="0" t="n">
        <f aca="false">C144*C144*$F$83*$B$81</f>
        <v>0.731827911946164</v>
      </c>
      <c r="F144" s="0" t="n">
        <f aca="false">F143+E144</f>
        <v>80.2772460236194</v>
      </c>
      <c r="G144" s="0" t="n">
        <f aca="false">(C144/30)*(C144/30)*0.02*$B$81</f>
        <v>0.00610780870724843</v>
      </c>
      <c r="H144" s="0" t="n">
        <f aca="false">H143+G144</f>
        <v>0.669990928540939</v>
      </c>
    </row>
    <row r="145" customFormat="false" ht="13.8" hidden="false" customHeight="false" outlineLevel="0" collapsed="false">
      <c r="A145" s="0" t="n">
        <f aca="false">A144+$B$81</f>
        <v>0.0058</v>
      </c>
      <c r="B145" s="0" t="n">
        <f aca="false">B144-(C144/$B$78)*($B$81)</f>
        <v>13.8571822883401</v>
      </c>
      <c r="C145" s="18" t="n">
        <f aca="false">B145/($B$79+$B$72)</f>
        <v>1641.08322749742</v>
      </c>
      <c r="E145" s="0" t="n">
        <f aca="false">C145*C145*$F$83*$B$81</f>
        <v>0.717087649458267</v>
      </c>
      <c r="F145" s="0" t="n">
        <f aca="false">F144+E145</f>
        <v>80.9943336730776</v>
      </c>
      <c r="G145" s="0" t="n">
        <f aca="false">(C145/30)*(C145/30)*0.02*$B$81</f>
        <v>0.00598478702127409</v>
      </c>
      <c r="H145" s="0" t="n">
        <f aca="false">H144+G145</f>
        <v>0.675975715562213</v>
      </c>
    </row>
    <row r="146" customFormat="false" ht="13.8" hidden="false" customHeight="false" outlineLevel="0" collapsed="false">
      <c r="A146" s="0" t="n">
        <f aca="false">A145+$B$81</f>
        <v>0.0059</v>
      </c>
      <c r="B146" s="0" t="n">
        <f aca="false">B145-(C145/$B$78)*($B$81)</f>
        <v>13.7169187646224</v>
      </c>
      <c r="C146" s="18" t="n">
        <f aca="false">B146/($B$79+$B$72)</f>
        <v>1624.47204988474</v>
      </c>
      <c r="E146" s="0" t="n">
        <f aca="false">C146*C146*$F$83*$B$81</f>
        <v>0.7026442810006</v>
      </c>
      <c r="F146" s="0" t="n">
        <f aca="false">F145+E146</f>
        <v>81.6969779540782</v>
      </c>
      <c r="G146" s="0" t="n">
        <f aca="false">(C146/30)*(C146/30)*0.02*$B$81</f>
        <v>0.00586424320190385</v>
      </c>
      <c r="H146" s="0" t="n">
        <f aca="false">H145+G146</f>
        <v>0.681839958764117</v>
      </c>
    </row>
    <row r="147" customFormat="false" ht="13.8" hidden="false" customHeight="false" outlineLevel="0" collapsed="false">
      <c r="A147" s="0" t="n">
        <f aca="false">A146+$B$81</f>
        <v>0.006</v>
      </c>
      <c r="B147" s="0" t="n">
        <f aca="false">B146-(C146/$B$78)*($B$81)</f>
        <v>13.578074999675</v>
      </c>
      <c r="C147" s="18" t="n">
        <f aca="false">B147/($B$79+$B$72)</f>
        <v>1608.02901195996</v>
      </c>
      <c r="E147" s="0" t="n">
        <f aca="false">C147*C147*$F$83*$B$81</f>
        <v>0.688491826620955</v>
      </c>
      <c r="F147" s="0" t="n">
        <f aca="false">F146+E147</f>
        <v>82.3854697806992</v>
      </c>
      <c r="G147" s="0" t="n">
        <f aca="false">(C147/30)*(C147/30)*0.02*$B$81</f>
        <v>0.0057461273406776</v>
      </c>
      <c r="H147" s="0" t="n">
        <f aca="false">H146+G147</f>
        <v>0.687586086104795</v>
      </c>
    </row>
    <row r="148" customFormat="false" ht="13.8" hidden="false" customHeight="false" outlineLevel="0" collapsed="false">
      <c r="A148" s="0" t="n">
        <f aca="false">A147+$B$81</f>
        <v>0.0061</v>
      </c>
      <c r="B148" s="0" t="n">
        <f aca="false">B147-(C147/$B$78)*($B$81)</f>
        <v>13.4406366225844</v>
      </c>
      <c r="C148" s="18" t="n">
        <f aca="false">B148/($B$79+$B$72)</f>
        <v>1591.7524117995</v>
      </c>
      <c r="E148" s="0" t="n">
        <f aca="false">C148*C148*$F$83*$B$81</f>
        <v>0.674624426813566</v>
      </c>
      <c r="F148" s="0" t="n">
        <f aca="false">F147+E148</f>
        <v>83.0600942075128</v>
      </c>
      <c r="G148" s="0" t="n">
        <f aca="false">(C148/30)*(C148/30)*0.02*$B$81</f>
        <v>0.00563039053437675</v>
      </c>
      <c r="H148" s="0" t="n">
        <f aca="false">H147+G148</f>
        <v>0.693216476639172</v>
      </c>
    </row>
    <row r="149" customFormat="false" ht="13.8" hidden="false" customHeight="false" outlineLevel="0" collapsed="false">
      <c r="A149" s="0" t="n">
        <f aca="false">A148+$B$81</f>
        <v>0.0062</v>
      </c>
      <c r="B149" s="0" t="n">
        <f aca="false">B148-(C148/$B$78)*($B$81)</f>
        <v>13.3045894079007</v>
      </c>
      <c r="C149" s="18" t="n">
        <f aca="false">B149/($B$79+$B$72)</f>
        <v>1575.64056470682</v>
      </c>
      <c r="E149" s="0" t="n">
        <f aca="false">C149*C149*$F$83*$B$81</f>
        <v>0.661036340093105</v>
      </c>
      <c r="F149" s="0" t="n">
        <f aca="false">F148+E149</f>
        <v>83.7211305476059</v>
      </c>
      <c r="G149" s="0" t="n">
        <f aca="false">(C149/30)*(C149/30)*0.02*$B$81</f>
        <v>0.00551698486477695</v>
      </c>
      <c r="H149" s="0" t="n">
        <f aca="false">H148+G149</f>
        <v>0.698733461503948</v>
      </c>
    </row>
    <row r="150" customFormat="false" ht="13.8" hidden="false" customHeight="false" outlineLevel="0" collapsed="false">
      <c r="A150" s="0" t="n">
        <f aca="false">A149+$B$81</f>
        <v>0.0063</v>
      </c>
      <c r="B150" s="0" t="n">
        <f aca="false">B149-(C149/$B$78)*($B$81)</f>
        <v>13.169919274165</v>
      </c>
      <c r="C150" s="18" t="n">
        <f aca="false">B150/($B$79+$B$72)</f>
        <v>1559.69180303798</v>
      </c>
      <c r="E150" s="0" t="n">
        <f aca="false">C150*C150*$F$83*$B$81</f>
        <v>0.647721940617552</v>
      </c>
      <c r="F150" s="0" t="n">
        <f aca="false">F149+E150</f>
        <v>84.3688524882234</v>
      </c>
      <c r="G150" s="0" t="n">
        <f aca="false">(C150/30)*(C150/30)*0.02*$B$81</f>
        <v>0.00540586337880861</v>
      </c>
      <c r="H150" s="0" t="n">
        <f aca="false">H149+G150</f>
        <v>0.704139324882757</v>
      </c>
    </row>
    <row r="151" customFormat="false" ht="13.8" hidden="false" customHeight="false" outlineLevel="0" collapsed="false">
      <c r="A151" s="0" t="n">
        <f aca="false">A150+$B$81</f>
        <v>0.0064</v>
      </c>
      <c r="B151" s="0" t="n">
        <f aca="false">B150-(C150/$B$78)*($B$81)</f>
        <v>13.0366122824524</v>
      </c>
      <c r="C151" s="18" t="n">
        <f aca="false">B151/($B$79+$B$72)</f>
        <v>1543.9044760291</v>
      </c>
      <c r="E151" s="0" t="n">
        <f aca="false">C151*C151*$F$83*$B$81</f>
        <v>0.634675715858944</v>
      </c>
      <c r="F151" s="0" t="n">
        <f aca="false">F150+E151</f>
        <v>85.0035282040824</v>
      </c>
      <c r="G151" s="0" t="n">
        <f aca="false">(C151/30)*(C151/30)*0.02*$B$81</f>
        <v>0.00529698006911707</v>
      </c>
      <c r="H151" s="0" t="n">
        <f aca="false">H150+G151</f>
        <v>0.709436304951874</v>
      </c>
    </row>
    <row r="152" customFormat="false" ht="13.8" hidden="false" customHeight="false" outlineLevel="0" collapsed="false">
      <c r="A152" s="0" t="n">
        <f aca="false">A151+$B$81</f>
        <v>0.0065</v>
      </c>
      <c r="B152" s="0" t="n">
        <f aca="false">B151-(C151/$B$78)*($B$81)</f>
        <v>12.9046546349285</v>
      </c>
      <c r="C152" s="18" t="n">
        <f aca="false">B152/($B$79+$B$72)</f>
        <v>1528.27694962543</v>
      </c>
      <c r="E152" s="0" t="n">
        <f aca="false">C152*C152*$F$83*$B$81</f>
        <v>0.621892264321033</v>
      </c>
      <c r="F152" s="0" t="n">
        <f aca="false">F151+E152</f>
        <v>85.6254204684034</v>
      </c>
      <c r="G152" s="0" t="n">
        <f aca="false">(C152/30)*(C152/30)*0.02*$B$81</f>
        <v>0.00519028985501427</v>
      </c>
      <c r="H152" s="0" t="n">
        <f aca="false">H151+G152</f>
        <v>0.714626594806888</v>
      </c>
    </row>
    <row r="153" customFormat="false" ht="13.8" hidden="false" customHeight="false" outlineLevel="0" collapsed="false">
      <c r="A153" s="0" t="n">
        <f aca="false">A152+$B$81</f>
        <v>0.0066</v>
      </c>
      <c r="B153" s="0" t="n">
        <f aca="false">B152-(C152/$B$78)*($B$81)</f>
        <v>12.7740326734221</v>
      </c>
      <c r="C153" s="18" t="n">
        <f aca="false">B153/($B$79+$B$72)</f>
        <v>1512.8076063123</v>
      </c>
      <c r="E153" s="0" t="n">
        <f aca="false">C153*C153*$F$83*$B$81</f>
        <v>0.609366293302919</v>
      </c>
      <c r="F153" s="0" t="n">
        <f aca="false">F152+E153</f>
        <v>86.2347867617063</v>
      </c>
      <c r="G153" s="0" t="n">
        <f aca="false">(C153/30)*(C153/30)*0.02*$B$81</f>
        <v>0.0050857485638141</v>
      </c>
      <c r="H153" s="0" t="n">
        <f aca="false">H152+G153</f>
        <v>0.719712343370702</v>
      </c>
    </row>
    <row r="154" customFormat="false" ht="13.8" hidden="false" customHeight="false" outlineLevel="0" collapsed="false">
      <c r="A154" s="0" t="n">
        <f aca="false">A153+$B$81</f>
        <v>0.0067</v>
      </c>
      <c r="B154" s="0" t="n">
        <f aca="false">B153-(C153/$B$78)*($B$81)</f>
        <v>12.6447328780108</v>
      </c>
      <c r="C154" s="18" t="n">
        <f aca="false">B154/($B$79+$B$72)</f>
        <v>1497.49484494761</v>
      </c>
      <c r="E154" s="0" t="n">
        <f aca="false">C154*C154*$F$83*$B$81</f>
        <v>0.597092616707727</v>
      </c>
      <c r="F154" s="0" t="n">
        <f aca="false">F153+E154</f>
        <v>86.831879378414</v>
      </c>
      <c r="G154" s="0" t="n">
        <f aca="false">(C154/30)*(C154/30)*0.02*$B$81</f>
        <v>0.0049833129125437</v>
      </c>
      <c r="H154" s="0" t="n">
        <f aca="false">H153+G154</f>
        <v>0.724695656283246</v>
      </c>
    </row>
    <row r="155" customFormat="false" ht="13.8" hidden="false" customHeight="false" outlineLevel="0" collapsed="false">
      <c r="A155" s="0" t="n">
        <f aca="false">A154+$B$81</f>
        <v>0.0068</v>
      </c>
      <c r="B155" s="0" t="n">
        <f aca="false">B154-(C154/$B$78)*($B$81)</f>
        <v>12.5167418656221</v>
      </c>
      <c r="C155" s="18" t="n">
        <f aca="false">B155/($B$79+$B$72)</f>
        <v>1482.33708059618</v>
      </c>
      <c r="E155" s="0" t="n">
        <f aca="false">C155*C155*$F$83*$B$81</f>
        <v>0.58506615289542</v>
      </c>
      <c r="F155" s="0" t="n">
        <f aca="false">F154+E155</f>
        <v>87.4169455313094</v>
      </c>
      <c r="G155" s="0" t="n">
        <f aca="false">(C155/30)*(C155/30)*0.02*$B$81</f>
        <v>0.00488294049002311</v>
      </c>
      <c r="H155" s="0" t="n">
        <f aca="false">H154+G155</f>
        <v>0.729578596773269</v>
      </c>
    </row>
    <row r="156" customFormat="false" ht="13.8" hidden="false" customHeight="false" outlineLevel="0" collapsed="false">
      <c r="A156" s="0" t="n">
        <f aca="false">A155+$B$81</f>
        <v>0.00690000000000001</v>
      </c>
      <c r="B156" s="0" t="n">
        <f aca="false">B155-(C155/$B$78)*($B$81)</f>
        <v>12.3900463886481</v>
      </c>
      <c r="C156" s="18" t="n">
        <f aca="false">B156/($B$79+$B$72)</f>
        <v>1467.33274436566</v>
      </c>
      <c r="E156" s="0" t="n">
        <f aca="false">C156*C156*$F$83*$B$81</f>
        <v>0.573281922578857</v>
      </c>
      <c r="F156" s="0" t="n">
        <f aca="false">F155+E156</f>
        <v>87.9902274538883</v>
      </c>
      <c r="G156" s="0" t="n">
        <f aca="false">(C156/30)*(C156/30)*0.02*$B$81</f>
        <v>0.00478458973930589</v>
      </c>
      <c r="H156" s="0" t="n">
        <f aca="false">H155+G156</f>
        <v>0.734363186512575</v>
      </c>
    </row>
    <row r="157" customFormat="false" ht="13.8" hidden="false" customHeight="false" outlineLevel="0" collapsed="false">
      <c r="A157" s="0" t="n">
        <f aca="false">A156+$B$81</f>
        <v>0.00700000000000001</v>
      </c>
      <c r="B157" s="0" t="n">
        <f aca="false">B156-(C156/$B$78)*($B$81)</f>
        <v>12.2646333335741</v>
      </c>
      <c r="C157" s="18" t="n">
        <f aca="false">B157/($B$79+$B$72)</f>
        <v>1452.48028324416</v>
      </c>
      <c r="E157" s="0" t="n">
        <f aca="false">C157*C157*$F$83*$B$81</f>
        <v>0.561735046762238</v>
      </c>
      <c r="F157" s="0" t="n">
        <f aca="false">F156+E157</f>
        <v>88.5519625006505</v>
      </c>
      <c r="G157" s="0" t="n">
        <f aca="false">(C157/30)*(C157/30)*0.02*$B$81</f>
        <v>0.00468821994047338</v>
      </c>
      <c r="H157" s="0" t="n">
        <f aca="false">H156+G157</f>
        <v>0.739051406453049</v>
      </c>
    </row>
    <row r="158" customFormat="false" ht="13.8" hidden="false" customHeight="false" outlineLevel="0" collapsed="false">
      <c r="A158" s="0" t="n">
        <f aca="false">A157+$B$81</f>
        <v>0.00710000000000001</v>
      </c>
      <c r="B158" s="0" t="n">
        <f aca="false">B157-(C157/$B$78)*($B$81)</f>
        <v>12.1404897196216</v>
      </c>
      <c r="C158" s="18" t="n">
        <f aca="false">B158/($B$79+$B$72)</f>
        <v>1437.77815993949</v>
      </c>
      <c r="E158" s="0" t="n">
        <f aca="false">C158*C158*$F$83*$B$81</f>
        <v>0.550420744721056</v>
      </c>
      <c r="F158" s="0" t="n">
        <f aca="false">F157+E158</f>
        <v>89.1023832453716</v>
      </c>
      <c r="G158" s="0" t="n">
        <f aca="false">(C158/30)*(C158/30)*0.02*$B$81</f>
        <v>0.00459379119377555</v>
      </c>
      <c r="H158" s="0" t="n">
        <f aca="false">H157+G158</f>
        <v>0.743645197646824</v>
      </c>
    </row>
    <row r="159" customFormat="false" ht="13.8" hidden="false" customHeight="false" outlineLevel="0" collapsed="false">
      <c r="A159" s="0" t="n">
        <f aca="false">A158+$B$81</f>
        <v>0.00720000000000001</v>
      </c>
      <c r="B159" s="0" t="n">
        <f aca="false">B158-(C158/$B$78)*($B$81)</f>
        <v>12.0176026974045</v>
      </c>
      <c r="C159" s="18" t="n">
        <f aca="false">B159/($B$79+$B$72)</f>
        <v>1423.22485272009</v>
      </c>
      <c r="E159" s="0" t="n">
        <f aca="false">C159*C159*$F$83*$B$81</f>
        <v>0.539334332022754</v>
      </c>
      <c r="F159" s="0" t="n">
        <f aca="false">F158+E159</f>
        <v>89.6417175773943</v>
      </c>
      <c r="G159" s="0" t="n">
        <f aca="false">(C159/30)*(C159/30)*0.02*$B$81</f>
        <v>0.00450126440311138</v>
      </c>
      <c r="H159" s="0" t="n">
        <f aca="false">H158+G159</f>
        <v>0.748146462049936</v>
      </c>
    </row>
    <row r="160" customFormat="false" ht="13.8" hidden="false" customHeight="false" outlineLevel="0" collapsed="false">
      <c r="A160" s="0" t="n">
        <f aca="false">A159+$B$81</f>
        <v>0.00730000000000001</v>
      </c>
      <c r="B160" s="0" t="n">
        <f aca="false">B159-(C159/$B$78)*($B$81)</f>
        <v>11.8959595475994</v>
      </c>
      <c r="C160" s="18" t="n">
        <f aca="false">B160/($B$79+$B$72)</f>
        <v>1408.81885525745</v>
      </c>
      <c r="E160" s="0" t="n">
        <f aca="false">C160*C160*$F$83*$B$81</f>
        <v>0.528471218587235</v>
      </c>
      <c r="F160" s="0" t="n">
        <f aca="false">F159+E160</f>
        <v>90.1701887959816</v>
      </c>
      <c r="G160" s="0" t="n">
        <f aca="false">(C160/30)*(C160/30)*0.02*$B$81</f>
        <v>0.00441060125984202</v>
      </c>
      <c r="H160" s="0" t="n">
        <f aca="false">H159+G160</f>
        <v>0.752557063309778</v>
      </c>
    </row>
    <row r="161" customFormat="false" ht="13.8" hidden="false" customHeight="false" outlineLevel="0" collapsed="false">
      <c r="A161" s="0" t="n">
        <f aca="false">A160+$B$81</f>
        <v>0.00740000000000001</v>
      </c>
      <c r="B161" s="0" t="n">
        <f aca="false">B160-(C160/$B$78)*($B$81)</f>
        <v>11.7755476796287</v>
      </c>
      <c r="C161" s="18" t="n">
        <f aca="false">B161/($B$79+$B$72)</f>
        <v>1394.55867647026</v>
      </c>
      <c r="E161" s="0" t="n">
        <f aca="false">C161*C161*$F$83*$B$81</f>
        <v>0.517826906786448</v>
      </c>
      <c r="F161" s="0" t="n">
        <f aca="false">F160+E161</f>
        <v>90.688015702768</v>
      </c>
      <c r="G161" s="0" t="n">
        <f aca="false">(C161/30)*(C161/30)*0.02*$B$81</f>
        <v>0.00432176422692997</v>
      </c>
      <c r="H161" s="0" t="n">
        <f aca="false">H160+G161</f>
        <v>0.756878827536708</v>
      </c>
    </row>
    <row r="162" customFormat="false" ht="13.8" hidden="false" customHeight="false" outlineLevel="0" collapsed="false">
      <c r="A162" s="0" t="n">
        <f aca="false">A161+$B$81</f>
        <v>0.00750000000000001</v>
      </c>
      <c r="B162" s="0" t="n">
        <f aca="false">B161-(C161/$B$78)*($B$81)</f>
        <v>11.6563546303577</v>
      </c>
      <c r="C162" s="18" t="n">
        <f aca="false">B162/($B$79+$B$72)</f>
        <v>1380.44284037006</v>
      </c>
      <c r="E162" s="0" t="n">
        <f aca="false">C162*C162*$F$83*$B$81</f>
        <v>0.507396989582238</v>
      </c>
      <c r="F162" s="0" t="n">
        <f aca="false">F161+E162</f>
        <v>91.1954126923503</v>
      </c>
      <c r="G162" s="0" t="n">
        <f aca="false">(C162/30)*(C162/30)*0.02*$B$81</f>
        <v>0.00423471652339767</v>
      </c>
      <c r="H162" s="0" t="n">
        <f aca="false">H161+G162</f>
        <v>0.761113544060105</v>
      </c>
    </row>
    <row r="163" customFormat="false" ht="13.8" hidden="false" customHeight="false" outlineLevel="0" collapsed="false">
      <c r="A163" s="0" t="n">
        <f aca="false">A162+$B$81</f>
        <v>0.00760000000000001</v>
      </c>
      <c r="B163" s="0" t="n">
        <f aca="false">B162-(C162/$B$78)*($B$81)</f>
        <v>11.5383680628047</v>
      </c>
      <c r="C163" s="18" t="n">
        <f aca="false">B163/($B$79+$B$72)</f>
        <v>1366.46988590845</v>
      </c>
      <c r="E163" s="0" t="n">
        <f aca="false">C163*C163*$F$83*$B$81</f>
        <v>0.497177148701721</v>
      </c>
      <c r="F163" s="0" t="n">
        <f aca="false">F162+E163</f>
        <v>91.692589841052</v>
      </c>
      <c r="G163" s="0" t="n">
        <f aca="false">(C163/30)*(C163/30)*0.02*$B$81</f>
        <v>0.00414942210909921</v>
      </c>
      <c r="H163" s="0" t="n">
        <f aca="false">H162+G163</f>
        <v>0.765262966169204</v>
      </c>
    </row>
    <row r="164" customFormat="false" ht="13.8" hidden="false" customHeight="false" outlineLevel="0" collapsed="false">
      <c r="A164" s="0" t="n">
        <f aca="false">A163+$B$81</f>
        <v>0.00770000000000001</v>
      </c>
      <c r="B164" s="0" t="n">
        <f aca="false">B163-(C163/$B$78)*($B$81)</f>
        <v>11.4215757648638</v>
      </c>
      <c r="C164" s="18" t="n">
        <f aca="false">B164/($B$79+$B$72)</f>
        <v>1352.63836682589</v>
      </c>
      <c r="E164" s="0" t="n">
        <f aca="false">C164*C164*$F$83*$B$81</f>
        <v>0.487163152849392</v>
      </c>
      <c r="F164" s="0" t="n">
        <f aca="false">F163+E164</f>
        <v>92.1797529939014</v>
      </c>
      <c r="G164" s="0" t="n">
        <f aca="false">(C164/30)*(C164/30)*0.02*$B$81</f>
        <v>0.00406584566979868</v>
      </c>
      <c r="H164" s="0" t="n">
        <f aca="false">H163+G164</f>
        <v>0.769328811839003</v>
      </c>
    </row>
    <row r="165" customFormat="false" ht="13.8" hidden="false" customHeight="false" outlineLevel="0" collapsed="false">
      <c r="A165" s="0" t="n">
        <f aca="false">A164+$B$81</f>
        <v>0.00780000000000001</v>
      </c>
      <c r="B165" s="0" t="n">
        <f aca="false">B164-(C164/$B$78)*($B$81)</f>
        <v>11.3059656480411</v>
      </c>
      <c r="C165" s="18" t="n">
        <f aca="false">B165/($B$79+$B$72)</f>
        <v>1338.94685150199</v>
      </c>
      <c r="E165" s="0" t="n">
        <f aca="false">C165*C165*$F$83*$B$81</f>
        <v>0.477350855955256</v>
      </c>
      <c r="F165" s="0" t="n">
        <f aca="false">F164+E165</f>
        <v>92.6571038498566</v>
      </c>
      <c r="G165" s="0" t="n">
        <f aca="false">(C165/30)*(C165/30)*0.02*$B$81</f>
        <v>0.00398395260254912</v>
      </c>
      <c r="H165" s="0" t="n">
        <f aca="false">H164+G165</f>
        <v>0.773312764441552</v>
      </c>
    </row>
    <row r="166" customFormat="false" ht="13.8" hidden="false" customHeight="false" outlineLevel="0" collapsed="false">
      <c r="A166" s="0" t="n">
        <f aca="false">A165+$B$81</f>
        <v>0.00790000000000001</v>
      </c>
      <c r="B166" s="0" t="n">
        <f aca="false">B165-(C165/$B$78)*($B$81)</f>
        <v>11.1915257462033</v>
      </c>
      <c r="C166" s="18" t="n">
        <f aca="false">B166/($B$79+$B$72)</f>
        <v>1325.39392280736</v>
      </c>
      <c r="E166" s="0" t="n">
        <f aca="false">C166*C166*$F$83*$B$81</f>
        <v>0.46773619545824</v>
      </c>
      <c r="F166" s="0" t="n">
        <f aca="false">F165+E166</f>
        <v>93.1248400453149</v>
      </c>
      <c r="G166" s="0" t="n">
        <f aca="false">(C166/30)*(C166/30)*0.02*$B$81</f>
        <v>0.00390370900136596</v>
      </c>
      <c r="H166" s="0" t="n">
        <f aca="false">H165+G166</f>
        <v>0.777216473442918</v>
      </c>
    </row>
    <row r="167" customFormat="false" ht="13.8" hidden="false" customHeight="false" outlineLevel="0" collapsed="false">
      <c r="A167" s="0" t="n">
        <f aca="false">A166+$B$81</f>
        <v>0.00800000000000001</v>
      </c>
      <c r="B167" s="0" t="n">
        <f aca="false">B166-(C166/$B$78)*($B$81)</f>
        <v>11.0782442143394</v>
      </c>
      <c r="C167" s="18" t="n">
        <f aca="false">B167/($B$79+$B$72)</f>
        <v>1311.97817795688</v>
      </c>
      <c r="E167" s="0" t="n">
        <f aca="false">C167*C167*$F$83*$B$81</f>
        <v>0.45831519062418</v>
      </c>
      <c r="F167" s="0" t="n">
        <f aca="false">F166+E167</f>
        <v>93.5831552359391</v>
      </c>
      <c r="G167" s="0" t="n">
        <f aca="false">(C167/30)*(C167/30)*0.02*$B$81</f>
        <v>0.00382508164318899</v>
      </c>
      <c r="H167" s="0" t="n">
        <f aca="false">H166+G167</f>
        <v>0.781041555086107</v>
      </c>
    </row>
    <row r="168" customFormat="false" ht="13.8" hidden="false" customHeight="false" outlineLevel="0" collapsed="false">
      <c r="A168" s="0" t="n">
        <f aca="false">A167+$B$81</f>
        <v>0.00810000000000001</v>
      </c>
      <c r="B168" s="0" t="n">
        <f aca="false">B167-(C167/$B$78)*($B$81)</f>
        <v>10.9661093273346</v>
      </c>
      <c r="C168" s="18" t="n">
        <f aca="false">B168/($B$79+$B$72)</f>
        <v>1298.69822836454</v>
      </c>
      <c r="E168" s="0" t="n">
        <f aca="false">C168*C168*$F$83*$B$81</f>
        <v>0.449083940897691</v>
      </c>
      <c r="F168" s="0" t="n">
        <f aca="false">F167+E168</f>
        <v>94.0322391768368</v>
      </c>
      <c r="G168" s="0" t="n">
        <f aca="false">(C168/30)*(C168/30)*0.02*$B$81</f>
        <v>0.00374803797412709</v>
      </c>
      <c r="H168" s="0" t="n">
        <f aca="false">H167+G168</f>
        <v>0.784789593060234</v>
      </c>
    </row>
    <row r="169" customFormat="false" ht="13.8" hidden="false" customHeight="false" outlineLevel="0" collapsed="false">
      <c r="A169" s="0" t="n">
        <f aca="false">A168+$B$81</f>
        <v>0.00820000000000001</v>
      </c>
      <c r="B169" s="0" t="n">
        <f aca="false">B168-(C168/$B$78)*($B$81)</f>
        <v>10.8551094787564</v>
      </c>
      <c r="C169" s="18" t="n">
        <f aca="false">B169/($B$79+$B$72)</f>
        <v>1285.55269949972</v>
      </c>
      <c r="E169" s="0" t="n">
        <f aca="false">C169*C169*$F$83*$B$81</f>
        <v>0.440038624287222</v>
      </c>
      <c r="F169" s="0" t="n">
        <f aca="false">F168+E169</f>
        <v>94.472277801124</v>
      </c>
      <c r="G169" s="0" t="n">
        <f aca="false">(C169/30)*(C169/30)*0.02*$B$81</f>
        <v>0.00367254609598005</v>
      </c>
      <c r="H169" s="0" t="n">
        <f aca="false">H168+G169</f>
        <v>0.788462139156214</v>
      </c>
    </row>
    <row r="170" customFormat="false" ht="13.8" hidden="false" customHeight="false" outlineLevel="0" collapsed="false">
      <c r="A170" s="0" t="n">
        <f aca="false">A169+$B$81</f>
        <v>0.0083</v>
      </c>
      <c r="B170" s="0" t="n">
        <f aca="false">B169-(C169/$B$78)*($B$81)</f>
        <v>10.7452331796539</v>
      </c>
      <c r="C170" s="18" t="n">
        <f aca="false">B170/($B$79+$B$72)</f>
        <v>1272.54023074492</v>
      </c>
      <c r="E170" s="0" t="n">
        <f aca="false">C170*C170*$F$83*$B$81</f>
        <v>0.431175495782657</v>
      </c>
      <c r="F170" s="0" t="n">
        <f aca="false">F169+E170</f>
        <v>94.9034532969066</v>
      </c>
      <c r="G170" s="0" t="n">
        <f aca="false">(C170/30)*(C170/30)*0.02*$B$81</f>
        <v>0.00359857475303184</v>
      </c>
      <c r="H170" s="0" t="n">
        <f aca="false">H169+G170</f>
        <v>0.792060713909246</v>
      </c>
    </row>
    <row r="171" customFormat="false" ht="13.8" hidden="false" customHeight="false" outlineLevel="0" collapsed="false">
      <c r="A171" s="0" t="n">
        <f aca="false">A170+$B$81</f>
        <v>0.0084</v>
      </c>
      <c r="B171" s="0" t="n">
        <f aca="false">B170-(C170/$B$78)*($B$81)</f>
        <v>10.636469057368</v>
      </c>
      <c r="C171" s="18" t="n">
        <f aca="false">B171/($B$79+$B$72)</f>
        <v>1259.65947525489</v>
      </c>
      <c r="E171" s="0" t="n">
        <f aca="false">C171*C171*$F$83*$B$81</f>
        <v>0.422490885804768</v>
      </c>
      <c r="F171" s="0" t="n">
        <f aca="false">F170+E171</f>
        <v>95.3259441827114</v>
      </c>
      <c r="G171" s="0" t="n">
        <f aca="false">(C171/30)*(C171/30)*0.02*$B$81</f>
        <v>0.00352609331910983</v>
      </c>
      <c r="H171" s="0" t="n">
        <f aca="false">H170+G171</f>
        <v>0.795586807228356</v>
      </c>
    </row>
    <row r="172" customFormat="false" ht="13.8" hidden="false" customHeight="false" outlineLevel="0" collapsed="false">
      <c r="A172" s="0" t="n">
        <f aca="false">A171+$B$81</f>
        <v>0.0085</v>
      </c>
      <c r="B172" s="0" t="n">
        <f aca="false">B171-(C171/$B$78)*($B$81)</f>
        <v>10.5288058543547</v>
      </c>
      <c r="C172" s="18" t="n">
        <f aca="false">B172/($B$79+$B$72)</f>
        <v>1246.90909981728</v>
      </c>
      <c r="E172" s="0" t="n">
        <f aca="false">C172*C172*$F$83*$B$81</f>
        <v>0.413981198685913</v>
      </c>
      <c r="F172" s="0" t="n">
        <f aca="false">F171+E172</f>
        <v>95.7399253813973</v>
      </c>
      <c r="G172" s="0" t="n">
        <f aca="false">(C172/30)*(C172/30)*0.02*$B$81</f>
        <v>0.00345507178490477</v>
      </c>
      <c r="H172" s="0" t="n">
        <f aca="false">H171+G172</f>
        <v>0.799041879013261</v>
      </c>
    </row>
    <row r="173" customFormat="false" ht="13.8" hidden="false" customHeight="false" outlineLevel="0" collapsed="false">
      <c r="A173" s="0" t="n">
        <f aca="false">A172+$B$81</f>
        <v>0.0086</v>
      </c>
      <c r="B173" s="0" t="n">
        <f aca="false">B172-(C172/$B$78)*($B$81)</f>
        <v>10.4222324270199</v>
      </c>
      <c r="C173" s="18" t="n">
        <f aca="false">B173/($B$79+$B$72)</f>
        <v>1234.28778471463</v>
      </c>
      <c r="E173" s="0" t="n">
        <f aca="false">C173*C173*$F$83*$B$81</f>
        <v>0.405642911181332</v>
      </c>
      <c r="F173" s="0" t="n">
        <f aca="false">F172+E173</f>
        <v>96.1455682925786</v>
      </c>
      <c r="G173" s="0" t="n">
        <f aca="false">(C173/30)*(C173/30)*0.02*$B$81</f>
        <v>0.0033854807455461</v>
      </c>
      <c r="H173" s="0" t="n">
        <f aca="false">H172+G173</f>
        <v>0.802427359758807</v>
      </c>
    </row>
    <row r="174" customFormat="false" ht="13.8" hidden="false" customHeight="false" outlineLevel="0" collapsed="false">
      <c r="A174" s="0" t="n">
        <f aca="false">A173+$B$81</f>
        <v>0.0087</v>
      </c>
      <c r="B174" s="0" t="n">
        <f aca="false">B173-(C173/$B$78)*($B$81)</f>
        <v>10.3167377445657</v>
      </c>
      <c r="C174" s="18" t="n">
        <f aca="false">B174/($B$79+$B$72)</f>
        <v>1221.79422358774</v>
      </c>
      <c r="E174" s="0" t="n">
        <f aca="false">C174*C174*$F$83*$B$81</f>
        <v>0.397472571010422</v>
      </c>
      <c r="F174" s="0" t="n">
        <f aca="false">F173+E174</f>
        <v>96.5430408635891</v>
      </c>
      <c r="G174" s="0" t="n">
        <f aca="false">(C174/30)*(C174/30)*0.02*$B$81</f>
        <v>0.00331729138842748</v>
      </c>
      <c r="H174" s="0" t="n">
        <f aca="false">H173+G174</f>
        <v>0.805744651147234</v>
      </c>
    </row>
    <row r="175" customFormat="false" ht="13.8" hidden="false" customHeight="false" outlineLevel="0" collapsed="false">
      <c r="A175" s="0" t="n">
        <f aca="false">A174+$B$81</f>
        <v>0.0088</v>
      </c>
      <c r="B175" s="0" t="n">
        <f aca="false">B174-(C174/$B$78)*($B$81)</f>
        <v>10.2123108878488</v>
      </c>
      <c r="C175" s="18" t="n">
        <f aca="false">B175/($B$79+$B$72)</f>
        <v>1209.42712330051</v>
      </c>
      <c r="E175" s="0" t="n">
        <f aca="false">C175*C175*$F$83*$B$81</f>
        <v>0.389466795427399</v>
      </c>
      <c r="F175" s="0" t="n">
        <f aca="false">F174+E175</f>
        <v>96.9325076590165</v>
      </c>
      <c r="G175" s="0" t="n">
        <f aca="false">(C175/30)*(C175/30)*0.02*$B$81</f>
        <v>0.00325047548127764</v>
      </c>
      <c r="H175" s="0" t="n">
        <f aca="false">H174+G175</f>
        <v>0.808995126628512</v>
      </c>
    </row>
    <row r="176" customFormat="false" ht="13.8" hidden="false" customHeight="false" outlineLevel="0" collapsed="false">
      <c r="A176" s="0" t="n">
        <f aca="false">A175+$B$81</f>
        <v>0.0089</v>
      </c>
      <c r="B176" s="0" t="n">
        <f aca="false">B175-(C175/$B$78)*($B$81)</f>
        <v>10.1089410482505</v>
      </c>
      <c r="C176" s="18" t="n">
        <f aca="false">B176/($B$79+$B$72)</f>
        <v>1197.18520380605</v>
      </c>
      <c r="E176" s="0" t="n">
        <f aca="false">C176*C176*$F$83*$B$81</f>
        <v>0.381622269820753</v>
      </c>
      <c r="F176" s="0" t="n">
        <f aca="false">F175+E176</f>
        <v>97.3141299288372</v>
      </c>
      <c r="G176" s="0" t="n">
        <f aca="false">(C176/30)*(C176/30)*0.02*$B$81</f>
        <v>0.00318500536047138</v>
      </c>
      <c r="H176" s="0" t="n">
        <f aca="false">H175+G176</f>
        <v>0.812180131988983</v>
      </c>
    </row>
    <row r="177" customFormat="false" ht="13.8" hidden="false" customHeight="false" outlineLevel="0" collapsed="false">
      <c r="A177" s="0" t="n">
        <f aca="false">A176+$B$81</f>
        <v>0.009</v>
      </c>
      <c r="B177" s="0" t="n">
        <f aca="false">B176-(C176/$B$78)*($B$81)</f>
        <v>10.0066175265576</v>
      </c>
      <c r="C177" s="18" t="n">
        <f aca="false">B177/($B$79+$B$72)</f>
        <v>1185.06719801421</v>
      </c>
      <c r="E177" s="0" t="n">
        <f aca="false">C177*C177*$F$83*$B$81</f>
        <v>0.373935746340902</v>
      </c>
      <c r="F177" s="0" t="n">
        <f aca="false">F176+E177</f>
        <v>97.6880656751781</v>
      </c>
      <c r="G177" s="0" t="n">
        <f aca="false">(C177/30)*(C177/30)*0.02*$B$81</f>
        <v>0.00312085391957614</v>
      </c>
      <c r="H177" s="0" t="n">
        <f aca="false">H176+G177</f>
        <v>0.815300985908559</v>
      </c>
    </row>
    <row r="178" customFormat="false" ht="13.8" hidden="false" customHeight="false" outlineLevel="0" collapsed="false">
      <c r="A178" s="0" t="n">
        <f aca="false">A177+$B$81</f>
        <v>0.0091</v>
      </c>
      <c r="B178" s="0" t="n">
        <f aca="false">B177-(C177/$B$78)*($B$81)</f>
        <v>9.90532973185556</v>
      </c>
      <c r="C178" s="18" t="n">
        <f aca="false">B178/($B$79+$B$72)</f>
        <v>1173.07185166046</v>
      </c>
      <c r="E178" s="0" t="n">
        <f aca="false">C178*C178*$F$83*$B$81</f>
        <v>0.366404042555494</v>
      </c>
      <c r="F178" s="0" t="n">
        <f aca="false">F177+E178</f>
        <v>98.0544697177336</v>
      </c>
      <c r="G178" s="0" t="n">
        <f aca="false">(C178/30)*(C178/30)*0.02*$B$81</f>
        <v>0.0030579945981291</v>
      </c>
      <c r="H178" s="0" t="n">
        <f aca="false">H177+G178</f>
        <v>0.818358980506689</v>
      </c>
    </row>
    <row r="179" customFormat="false" ht="13.8" hidden="false" customHeight="false" outlineLevel="0" collapsed="false">
      <c r="A179" s="0" t="n">
        <f aca="false">A178+$B$81</f>
        <v>0.0092</v>
      </c>
      <c r="B179" s="0" t="n">
        <f aca="false">B178-(C178/$B$78)*($B$81)</f>
        <v>9.80506718043159</v>
      </c>
      <c r="C179" s="18" t="n">
        <f aca="false">B179/($B$79+$B$72)</f>
        <v>1161.19792317599</v>
      </c>
      <c r="E179" s="0" t="n">
        <f aca="false">C179*C179*$F$83*$B$81</f>
        <v>0.359024040131793</v>
      </c>
      <c r="F179" s="0" t="n">
        <f aca="false">F178+E179</f>
        <v>98.4134937578654</v>
      </c>
      <c r="G179" s="0" t="n">
        <f aca="false">(C179/30)*(C179/30)*0.02*$B$81</f>
        <v>0.00299640137064052</v>
      </c>
      <c r="H179" s="0" t="n">
        <f aca="false">H178+G179</f>
        <v>0.821355381877329</v>
      </c>
    </row>
    <row r="180" customFormat="false" ht="13.8" hidden="false" customHeight="false" outlineLevel="0" collapsed="false">
      <c r="A180" s="0" t="n">
        <f aca="false">A179+$B$81</f>
        <v>0.0093</v>
      </c>
      <c r="B180" s="0" t="n">
        <f aca="false">B179-(C179/$B$78)*($B$81)</f>
        <v>9.70581949469005</v>
      </c>
      <c r="C180" s="18" t="n">
        <f aca="false">B180/($B$79+$B$72)</f>
        <v>1149.44418355929</v>
      </c>
      <c r="E180" s="0" t="n">
        <f aca="false">C180*C180*$F$83*$B$81</f>
        <v>0.351792683545606</v>
      </c>
      <c r="F180" s="0" t="n">
        <f aca="false">F179+E180</f>
        <v>98.765286441411</v>
      </c>
      <c r="G180" s="0" t="n">
        <f aca="false">(C180/30)*(C180/30)*0.02*$B$81</f>
        <v>0.00293604873581839</v>
      </c>
      <c r="H180" s="0" t="n">
        <f aca="false">H179+G180</f>
        <v>0.824291430613148</v>
      </c>
    </row>
    <row r="181" customFormat="false" ht="13.8" hidden="false" customHeight="false" outlineLevel="0" collapsed="false">
      <c r="A181" s="0" t="n">
        <f aca="false">A180+$B$81</f>
        <v>0.0094</v>
      </c>
      <c r="B181" s="0" t="n">
        <f aca="false">B180-(C180/$B$78)*($B$81)</f>
        <v>9.60757640207815</v>
      </c>
      <c r="C181" s="18" t="n">
        <f aca="false">B181/($B$79+$B$72)</f>
        <v>1137.80941624887</v>
      </c>
      <c r="E181" s="0" t="n">
        <f aca="false">C181*C181*$F$83*$B$81</f>
        <v>0.344706978816206</v>
      </c>
      <c r="F181" s="0" t="n">
        <f aca="false">F180+E181</f>
        <v>99.1099934202272</v>
      </c>
      <c r="G181" s="0" t="n">
        <f aca="false">(C181/30)*(C181/30)*0.02*$B$81</f>
        <v>0.0028769117060102</v>
      </c>
      <c r="H181" s="0" t="n">
        <f aca="false">H180+G181</f>
        <v>0.827168342319158</v>
      </c>
    </row>
    <row r="182" customFormat="false" ht="13.8" hidden="false" customHeight="false" outlineLevel="0" collapsed="false">
      <c r="A182" s="0" t="n">
        <f aca="false">A181+$B$81</f>
        <v>0.0095</v>
      </c>
      <c r="B182" s="0" t="n">
        <f aca="false">B181-(C181/$B$78)*($B$81)</f>
        <v>9.51032773402269</v>
      </c>
      <c r="C182" s="18" t="n">
        <f aca="false">B182/($B$79+$B$72)</f>
        <v>1126.2924169974</v>
      </c>
      <c r="E182" s="0" t="n">
        <f aca="false">C182*C182*$F$83*$B$81</f>
        <v>0.337763992266747</v>
      </c>
      <c r="F182" s="0" t="n">
        <f aca="false">F181+E182</f>
        <v>99.447757412494</v>
      </c>
      <c r="G182" s="0" t="n">
        <f aca="false">(C182/30)*(C182/30)*0.02*$B$81</f>
        <v>0.00281896579685743</v>
      </c>
      <c r="H182" s="0" t="n">
        <f aca="false">H181+G182</f>
        <v>0.829987308116015</v>
      </c>
    </row>
    <row r="183" customFormat="false" ht="13.8" hidden="false" customHeight="false" outlineLevel="0" collapsed="false">
      <c r="A183" s="0" t="n">
        <f aca="false">A182+$B$81</f>
        <v>0.0096</v>
      </c>
      <c r="B183" s="0" t="n">
        <f aca="false">B182-(C182/$B$78)*($B$81)</f>
        <v>9.41406342487761</v>
      </c>
      <c r="C183" s="18" t="n">
        <f aca="false">B183/($B$79+$B$72)</f>
        <v>1114.89199374703</v>
      </c>
      <c r="E183" s="0" t="n">
        <f aca="false">C183*C183*$F$83*$B$81</f>
        <v>0.330960849309639</v>
      </c>
      <c r="F183" s="0" t="n">
        <f aca="false">F182+E183</f>
        <v>99.7787182618036</v>
      </c>
      <c r="G183" s="0" t="n">
        <f aca="false">(C183/30)*(C183/30)*0.02*$B$81</f>
        <v>0.00276218701715828</v>
      </c>
      <c r="H183" s="0" t="n">
        <f aca="false">H182+G183</f>
        <v>0.832749495133173</v>
      </c>
    </row>
    <row r="184" customFormat="false" ht="13.8" hidden="false" customHeight="false" outlineLevel="0" collapsed="false">
      <c r="A184" s="0" t="n">
        <f aca="false">A183+$B$81</f>
        <v>0.0097</v>
      </c>
      <c r="B184" s="0" t="n">
        <f aca="false">B183-(C183/$B$78)*($B$81)</f>
        <v>9.31877351088214</v>
      </c>
      <c r="C184" s="18" t="n">
        <f aca="false">B184/($B$79+$B$72)</f>
        <v>1103.60696650601</v>
      </c>
      <c r="E184" s="0" t="n">
        <f aca="false">C184*C184*$F$83*$B$81</f>
        <v>0.324294733256388</v>
      </c>
      <c r="F184" s="0" t="n">
        <f aca="false">F183+E184</f>
        <v>100.10301299506</v>
      </c>
      <c r="G184" s="0" t="n">
        <f aca="false">(C184/30)*(C184/30)*0.02*$B$81</f>
        <v>0.00270655185893468</v>
      </c>
      <c r="H184" s="0" t="n">
        <f aca="false">H183+G184</f>
        <v>0.835456046992108</v>
      </c>
    </row>
    <row r="185" customFormat="false" ht="13.8" hidden="false" customHeight="false" outlineLevel="0" collapsed="false">
      <c r="A185" s="0" t="n">
        <f aca="false">A184+$B$81</f>
        <v>0.0098</v>
      </c>
      <c r="B185" s="0" t="n">
        <f aca="false">B184-(C184/$B$78)*($B$81)</f>
        <v>9.22444812912949</v>
      </c>
      <c r="C185" s="18" t="n">
        <f aca="false">B185/($B$79+$B$72)</f>
        <v>1092.43616722658</v>
      </c>
      <c r="E185" s="0" t="n">
        <f aca="false">C185*C185*$F$83*$B$81</f>
        <v>0.317762884151413</v>
      </c>
      <c r="F185" s="0" t="n">
        <f aca="false">F184+E185</f>
        <v>100.420775879211</v>
      </c>
      <c r="G185" s="0" t="n">
        <f aca="false">(C185/30)*(C185/30)*0.02*$B$81</f>
        <v>0.00265203728769934</v>
      </c>
      <c r="H185" s="0" t="n">
        <f aca="false">H184+G185</f>
        <v>0.838108084279807</v>
      </c>
    </row>
    <row r="186" customFormat="false" ht="13.8" hidden="false" customHeight="false" outlineLevel="0" collapsed="false">
      <c r="A186" s="0" t="n">
        <f aca="false">A185+$B$81</f>
        <v>0.0099</v>
      </c>
      <c r="B186" s="0" t="n">
        <f aca="false">B185-(C185/$B$78)*($B$81)</f>
        <v>9.13107751654602</v>
      </c>
      <c r="C186" s="18" t="n">
        <f aca="false">B186/($B$79+$B$72)</f>
        <v>1081.37843968403</v>
      </c>
      <c r="E186" s="0" t="n">
        <f aca="false">C186*C186*$F$83*$B$81</f>
        <v>0.311362597629344</v>
      </c>
      <c r="F186" s="0" t="n">
        <f aca="false">F185+E186</f>
        <v>100.732138476841</v>
      </c>
      <c r="G186" s="0" t="n">
        <f aca="false">(C186/30)*(C186/30)*0.02*$B$81</f>
        <v>0.00259862073291883</v>
      </c>
      <c r="H186" s="0" t="n">
        <f aca="false">H185+G186</f>
        <v>0.840706705012726</v>
      </c>
    </row>
    <row r="187" customFormat="false" ht="13.8" hidden="false" customHeight="false" outlineLevel="0" collapsed="false">
      <c r="A187" s="0" t="n">
        <f aca="false">A186+$B$81</f>
        <v>0.01</v>
      </c>
      <c r="B187" s="0" t="n">
        <f aca="false">B186-(C186/$B$78)*($B$81)</f>
        <v>9.03865200888072</v>
      </c>
      <c r="C187" s="18" t="n">
        <f aca="false">B187/($B$79+$B$72)</f>
        <v>1070.43263935707</v>
      </c>
      <c r="E187" s="0" t="n">
        <f aca="false">C187*C187*$F$83*$B$81</f>
        <v>0.305091223795344</v>
      </c>
      <c r="F187" s="0" t="n">
        <f aca="false">F186+E187</f>
        <v>101.037229700636</v>
      </c>
      <c r="G187" s="0" t="n">
        <f aca="false">(C187/30)*(C187/30)*0.02*$B$81</f>
        <v>0.00254628007866877</v>
      </c>
      <c r="H187" s="0" t="n">
        <f aca="false">H186+G187</f>
        <v>0.843252985091395</v>
      </c>
    </row>
    <row r="188" customFormat="false" ht="13.8" hidden="false" customHeight="false" outlineLevel="0" collapsed="false">
      <c r="A188" s="0" t="n">
        <f aca="false">A187+$B$81</f>
        <v>0.0101</v>
      </c>
      <c r="B188" s="0" t="n">
        <f aca="false">B187-(C187/$B$78)*($B$81)</f>
        <v>8.9471620397049</v>
      </c>
      <c r="C188" s="18" t="n">
        <f aca="false">B188/($B$79+$B$72)</f>
        <v>1059.59763330934</v>
      </c>
      <c r="E188" s="0" t="n">
        <f aca="false">C188*C188*$F$83*$B$81</f>
        <v>0.298946166127978</v>
      </c>
      <c r="F188" s="0" t="n">
        <f aca="false">F187+E188</f>
        <v>101.336175866764</v>
      </c>
      <c r="G188" s="0" t="n">
        <f aca="false">(C188/30)*(C188/30)*0.02*$B$81</f>
        <v>0.00249499365447723</v>
      </c>
      <c r="H188" s="0" t="n">
        <f aca="false">H187+G188</f>
        <v>0.845747978745872</v>
      </c>
    </row>
    <row r="189" customFormat="false" ht="13.8" hidden="false" customHeight="false" outlineLevel="0" collapsed="false">
      <c r="A189" s="0" t="n">
        <f aca="false">A188+$B$81</f>
        <v>0.0102</v>
      </c>
      <c r="B189" s="0" t="n">
        <f aca="false">B188-(C188/$B$78)*($B$81)</f>
        <v>8.85659813942205</v>
      </c>
      <c r="C189" s="18" t="n">
        <f aca="false">B189/($B$79+$B$72)</f>
        <v>1048.87230007215</v>
      </c>
      <c r="E189" s="0" t="n">
        <f aca="false">C189*C189*$F$83*$B$81</f>
        <v>0.292924880404182</v>
      </c>
      <c r="F189" s="0" t="n">
        <f aca="false">F188+E189</f>
        <v>101.629100747168</v>
      </c>
      <c r="G189" s="0" t="n">
        <f aca="false">(C189/30)*(C189/30)*0.02*$B$81</f>
        <v>0.00244474022635254</v>
      </c>
      <c r="H189" s="0" t="n">
        <f aca="false">H188+G189</f>
        <v>0.848192718972225</v>
      </c>
    </row>
    <row r="190" customFormat="false" ht="13.8" hidden="false" customHeight="false" outlineLevel="0" collapsed="false">
      <c r="A190" s="0" t="n">
        <f aca="false">A189+$B$81</f>
        <v>0.0103</v>
      </c>
      <c r="B190" s="0" t="n">
        <f aca="false">B189-(C189/$B$78)*($B$81)</f>
        <v>8.76695093428768</v>
      </c>
      <c r="C190" s="18" t="n">
        <f aca="false">B190/($B$79+$B$72)</f>
        <v>1038.25552952841</v>
      </c>
      <c r="E190" s="0" t="n">
        <f aca="false">C190*C190*$F$83*$B$81</f>
        <v>0.287024873645884</v>
      </c>
      <c r="F190" s="0" t="n">
        <f aca="false">F189+E190</f>
        <v>101.916125620814</v>
      </c>
      <c r="G190" s="0" t="n">
        <f aca="false">(C190/30)*(C190/30)*0.02*$B$81</f>
        <v>0.00239549898799184</v>
      </c>
      <c r="H190" s="0" t="n">
        <f aca="false">H189+G190</f>
        <v>0.850588217960217</v>
      </c>
    </row>
    <row r="191" customFormat="false" ht="13.8" hidden="false" customHeight="false" outlineLevel="0" collapsed="false">
      <c r="A191" s="0" t="n">
        <f aca="false">A190+$B$81</f>
        <v>0.0104</v>
      </c>
      <c r="B191" s="0" t="n">
        <f aca="false">B190-(C190/$B$78)*($B$81)</f>
        <v>8.6782111454391</v>
      </c>
      <c r="C191" s="18" t="n">
        <f aca="false">B191/($B$79+$B$72)</f>
        <v>1027.74622279774</v>
      </c>
      <c r="E191" s="0" t="n">
        <f aca="false">C191*C191*$F$83*$B$81</f>
        <v>0.281243703087843</v>
      </c>
      <c r="F191" s="0" t="n">
        <f aca="false">F190+E191</f>
        <v>102.197369323902</v>
      </c>
      <c r="G191" s="0" t="n">
        <f aca="false">(C191/30)*(C191/30)*0.02*$B$81</f>
        <v>0.0023472495521667</v>
      </c>
      <c r="H191" s="0" t="n">
        <f aca="false">H190+G191</f>
        <v>0.852935467512383</v>
      </c>
    </row>
    <row r="192" customFormat="false" ht="13.8" hidden="false" customHeight="false" outlineLevel="0" collapsed="false">
      <c r="A192" s="0" t="n">
        <f aca="false">A191+$B$81</f>
        <v>0.0105</v>
      </c>
      <c r="B192" s="0" t="n">
        <f aca="false">B191-(C191/$B$78)*($B$81)</f>
        <v>8.59036958793502</v>
      </c>
      <c r="C192" s="18" t="n">
        <f aca="false">B192/($B$79+$B$72)</f>
        <v>1017.34329212268</v>
      </c>
      <c r="E192" s="0" t="n">
        <f aca="false">C192*C192*$F$83*$B$81</f>
        <v>0.275578975166277</v>
      </c>
      <c r="F192" s="0" t="n">
        <f aca="false">F191+E192</f>
        <v>102.472948299068</v>
      </c>
      <c r="G192" s="0" t="n">
        <f aca="false">(C192/30)*(C192/30)*0.02*$B$81</f>
        <v>0.00229997194228226</v>
      </c>
      <c r="H192" s="0" t="n">
        <f aca="false">H191+G192</f>
        <v>0.855235439454666</v>
      </c>
    </row>
    <row r="193" customFormat="false" ht="13.8" hidden="false" customHeight="false" outlineLevel="0" collapsed="false">
      <c r="A193" s="0" t="n">
        <f aca="false">A192+$B$81</f>
        <v>0.0106</v>
      </c>
      <c r="B193" s="0" t="n">
        <f aca="false">B192-(C192/$B$78)*($B$81)</f>
        <v>8.50341716980487</v>
      </c>
      <c r="C193" s="18" t="n">
        <f aca="false">B193/($B$79+$B$72)</f>
        <v>1007.04566075618</v>
      </c>
      <c r="E193" s="0" t="n">
        <f aca="false">C193*C193*$F$83*$B$81</f>
        <v>0.270028344527861</v>
      </c>
      <c r="F193" s="0" t="n">
        <f aca="false">F192+E193</f>
        <v>102.742976643596</v>
      </c>
      <c r="G193" s="0" t="n">
        <f aca="false">(C193/30)*(C193/30)*0.02*$B$81</f>
        <v>0.00225364658410634</v>
      </c>
      <c r="H193" s="0" t="n">
        <f aca="false">H192+G193</f>
        <v>0.857489086038772</v>
      </c>
    </row>
    <row r="194" customFormat="false" ht="13.8" hidden="false" customHeight="false" outlineLevel="0" collapsed="false">
      <c r="A194" s="0" t="n">
        <f aca="false">A193+$B$81</f>
        <v>0.0107</v>
      </c>
      <c r="B194" s="0" t="n">
        <f aca="false">B193-(C193/$B$78)*($B$81)</f>
        <v>8.41734489110776</v>
      </c>
      <c r="C194" s="18" t="n">
        <f aca="false">B194/($B$79+$B$72)</f>
        <v>996.852262850089</v>
      </c>
      <c r="E194" s="0" t="n">
        <f aca="false">C194*C194*$F$83*$B$81</f>
        <v>0.264589513058687</v>
      </c>
      <c r="F194" s="0" t="n">
        <f aca="false">F193+E194</f>
        <v>103.007566156655</v>
      </c>
      <c r="G194" s="0" t="n">
        <f aca="false">(C194/30)*(C194/30)*0.02*$B$81</f>
        <v>0.00220825429766521</v>
      </c>
      <c r="H194" s="0" t="n">
        <f aca="false">H193+G194</f>
        <v>0.859697340336437</v>
      </c>
    </row>
    <row r="195" customFormat="false" ht="13.8" hidden="false" customHeight="false" outlineLevel="0" collapsed="false">
      <c r="A195" s="0" t="n">
        <f aca="false">A194+$B$81</f>
        <v>0.0108</v>
      </c>
      <c r="B195" s="0" t="n">
        <f aca="false">B194-(C194/$B$78)*($B$81)</f>
        <v>8.33214384300092</v>
      </c>
      <c r="C195" s="18" t="n">
        <f aca="false">B195/($B$79+$B$72)</f>
        <v>986.762043344859</v>
      </c>
      <c r="E195" s="0" t="n">
        <f aca="false">C195*C195*$F$83*$B$81</f>
        <v>0.259260228932781</v>
      </c>
      <c r="F195" s="0" t="n">
        <f aca="false">F194+E195</f>
        <v>103.266826385588</v>
      </c>
      <c r="G195" s="0" t="n">
        <f aca="false">(C195/30)*(C195/30)*0.02*$B$81</f>
        <v>0.00216377628930249</v>
      </c>
      <c r="H195" s="0" t="n">
        <f aca="false">H194+G195</f>
        <v>0.86186111662574</v>
      </c>
    </row>
    <row r="196" customFormat="false" ht="13.8" hidden="false" customHeight="false" outlineLevel="0" collapsed="false">
      <c r="A196" s="0" t="n">
        <f aca="false">A195+$B$81</f>
        <v>0.0109</v>
      </c>
      <c r="B196" s="0" t="n">
        <f aca="false">B195-(C195/$B$78)*($B$81)</f>
        <v>8.2478052068176</v>
      </c>
      <c r="C196" s="18" t="n">
        <f aca="false">B196/($B$79+$B$72)</f>
        <v>976.773957860343</v>
      </c>
      <c r="E196" s="0" t="n">
        <f aca="false">C196*C196*$F$83*$B$81</f>
        <v>0.254038285679785</v>
      </c>
      <c r="F196" s="0" t="n">
        <f aca="false">F195+E196</f>
        <v>103.520864671267</v>
      </c>
      <c r="G196" s="0" t="n">
        <f aca="false">(C196/30)*(C196/30)*0.02*$B$81</f>
        <v>0.00212019414389813</v>
      </c>
      <c r="H196" s="0" t="n">
        <f aca="false">H195+G196</f>
        <v>0.863981310769638</v>
      </c>
    </row>
    <row r="197" customFormat="false" ht="13.8" hidden="false" customHeight="false" outlineLevel="0" collapsed="false">
      <c r="A197" s="0" t="n">
        <f aca="false">A196+$B$81</f>
        <v>0.011</v>
      </c>
      <c r="B197" s="0" t="n">
        <f aca="false">B196-(C196/$B$78)*($B$81)</f>
        <v>8.16432025315432</v>
      </c>
      <c r="C197" s="18" t="n">
        <f aca="false">B197/($B$79+$B$72)</f>
        <v>966.886972587697</v>
      </c>
      <c r="E197" s="0" t="n">
        <f aca="false">C197*C197*$F$83*$B$81</f>
        <v>0.248921521271418</v>
      </c>
      <c r="F197" s="0" t="n">
        <f aca="false">F196+E197</f>
        <v>103.769786192539</v>
      </c>
      <c r="G197" s="0" t="n">
        <f aca="false">(C197/30)*(C197/30)*0.02*$B$81</f>
        <v>0.002077489817244</v>
      </c>
      <c r="H197" s="0" t="n">
        <f aca="false">H196+G197</f>
        <v>0.866058800586882</v>
      </c>
    </row>
    <row r="198" customFormat="false" ht="13.8" hidden="false" customHeight="false" outlineLevel="0" collapsed="false">
      <c r="A198" s="0" t="n">
        <f aca="false">A197+$B$81</f>
        <v>0.0111</v>
      </c>
      <c r="B198" s="0" t="n">
        <f aca="false">B197-(C197/$B$78)*($B$81)</f>
        <v>8.08168034096734</v>
      </c>
      <c r="C198" s="18" t="n">
        <f aca="false">B198/($B$79+$B$72)</f>
        <v>957.100064182368</v>
      </c>
      <c r="E198" s="0" t="n">
        <f aca="false">C198*C198*$F$83*$B$81</f>
        <v>0.243907817226338</v>
      </c>
      <c r="F198" s="0" t="n">
        <f aca="false">F197+E198</f>
        <v>104.013694009765</v>
      </c>
      <c r="G198" s="0" t="n">
        <f aca="false">(C198/30)*(C198/30)*0.02*$B$81</f>
        <v>0.0020356456285731</v>
      </c>
      <c r="H198" s="0" t="n">
        <f aca="false">H197+G198</f>
        <v>0.868094446215455</v>
      </c>
    </row>
    <row r="199" customFormat="false" ht="13.8" hidden="false" customHeight="false" outlineLevel="0" collapsed="false">
      <c r="A199" s="0" t="n">
        <f aca="false">A198+$B$81</f>
        <v>0.0112</v>
      </c>
      <c r="B199" s="0" t="n">
        <f aca="false">B198-(C198/$B$78)*($B$81)</f>
        <v>7.99987691667825</v>
      </c>
      <c r="C199" s="18" t="n">
        <f aca="false">B199/($B$79+$B$72)</f>
        <v>947.412219658187</v>
      </c>
      <c r="E199" s="0" t="n">
        <f aca="false">C199*C199*$F$83*$B$81</f>
        <v>0.238995097733028</v>
      </c>
      <c r="F199" s="0" t="n">
        <f aca="false">F198+E199</f>
        <v>104.252689107498</v>
      </c>
      <c r="G199" s="0" t="n">
        <f aca="false">(C199/30)*(C199/30)*0.02*$B$81</f>
        <v>0.00199464425323923</v>
      </c>
      <c r="H199" s="0" t="n">
        <f aca="false">H198+G199</f>
        <v>0.870089090468694</v>
      </c>
    </row>
    <row r="200" customFormat="false" ht="13.8" hidden="false" customHeight="false" outlineLevel="0" collapsed="false">
      <c r="A200" s="0" t="n">
        <f aca="false">A199+$B$81</f>
        <v>0.0113</v>
      </c>
      <c r="B200" s="0" t="n">
        <f aca="false">B199-(C199/$B$78)*($B$81)</f>
        <v>7.91890151328866</v>
      </c>
      <c r="C200" s="18" t="n">
        <f aca="false">B200/($B$79+$B$72)</f>
        <v>937.822436282507</v>
      </c>
      <c r="E200" s="0" t="n">
        <f aca="false">C200*C200*$F$83*$B$81</f>
        <v>0.234181328790358</v>
      </c>
      <c r="F200" s="0" t="n">
        <f aca="false">F199+E200</f>
        <v>104.486870436289</v>
      </c>
      <c r="G200" s="0" t="n">
        <f aca="false">(C200/30)*(C200/30)*0.02*$B$81</f>
        <v>0.00195446871554413</v>
      </c>
      <c r="H200" s="0" t="n">
        <f aca="false">H199+G200</f>
        <v>0.872043559184238</v>
      </c>
    </row>
    <row r="201" customFormat="false" ht="13.8" hidden="false" customHeight="false" outlineLevel="0" collapsed="false">
      <c r="A201" s="0" t="n">
        <f aca="false">A200+$B$81</f>
        <v>0.0114</v>
      </c>
      <c r="B201" s="0" t="n">
        <f aca="false">B200-(C200/$B$78)*($B$81)</f>
        <v>7.83874574950383</v>
      </c>
      <c r="C201" s="18" t="n">
        <f aca="false">B201/($B$79+$B$72)</f>
        <v>928.329721472425</v>
      </c>
      <c r="E201" s="0" t="n">
        <f aca="false">C201*C201*$F$83*$B$81</f>
        <v>0.22946451736545</v>
      </c>
      <c r="F201" s="0" t="n">
        <f aca="false">F200+E201</f>
        <v>104.716334953654</v>
      </c>
      <c r="G201" s="0" t="n">
        <f aca="false">(C201/30)*(C201/30)*0.02*$B$81</f>
        <v>0.00191510238170905</v>
      </c>
      <c r="H201" s="0" t="n">
        <f aca="false">H200+G201</f>
        <v>0.873958661565947</v>
      </c>
    </row>
    <row r="202" customFormat="false" ht="13.8" hidden="false" customHeight="false" outlineLevel="0" collapsed="false">
      <c r="A202" s="0" t="n">
        <f aca="false">A201+$B$81</f>
        <v>0.0115</v>
      </c>
      <c r="B202" s="0" t="n">
        <f aca="false">B201-(C201/$B$78)*($B$81)</f>
        <v>7.75940132886516</v>
      </c>
      <c r="C202" s="18" t="n">
        <f aca="false">B202/($B$79+$B$72)</f>
        <v>918.933092692043</v>
      </c>
      <c r="E202" s="0" t="n">
        <f aca="false">C202*C202*$F$83*$B$81</f>
        <v>0.224842710568507</v>
      </c>
      <c r="F202" s="0" t="n">
        <f aca="false">F201+E202</f>
        <v>104.941177664222</v>
      </c>
      <c r="G202" s="0" t="n">
        <f aca="false">(C202/30)*(C202/30)*0.02*$B$81</f>
        <v>0.00187652895298792</v>
      </c>
      <c r="H202" s="0" t="n">
        <f aca="false">H201+G202</f>
        <v>0.875835190518935</v>
      </c>
    </row>
    <row r="203" customFormat="false" ht="13.8" hidden="false" customHeight="false" outlineLevel="0" collapsed="false">
      <c r="A203" s="0" t="n">
        <f aca="false">A202+$B$81</f>
        <v>0.0116</v>
      </c>
      <c r="B203" s="0" t="n">
        <f aca="false">B202-(C202/$B$78)*($B$81)</f>
        <v>7.68086003889148</v>
      </c>
      <c r="C203" s="18" t="n">
        <f aca="false">B203/($B$79+$B$72)</f>
        <v>909.63157735077</v>
      </c>
      <c r="E203" s="0" t="n">
        <f aca="false">C203*C203*$F$83*$B$81</f>
        <v>0.220313994844265</v>
      </c>
      <c r="F203" s="0" t="n">
        <f aca="false">F202+E203</f>
        <v>105.161491659067</v>
      </c>
      <c r="G203" s="0" t="n">
        <f aca="false">(C203/30)*(C203/30)*0.02*$B$81</f>
        <v>0.00183873245891922</v>
      </c>
      <c r="H203" s="0" t="n">
        <f aca="false">H202+G203</f>
        <v>0.877673922977854</v>
      </c>
    </row>
    <row r="204" customFormat="false" ht="13.8" hidden="false" customHeight="false" outlineLevel="0" collapsed="false">
      <c r="A204" s="0" t="n">
        <f aca="false">A203+$B$81</f>
        <v>0.0117</v>
      </c>
      <c r="B204" s="0" t="n">
        <f aca="false">B203-(C203/$B$78)*($B$81)</f>
        <v>7.60311375022902</v>
      </c>
      <c r="C204" s="18" t="n">
        <f aca="false">B204/($B$79+$B$72)</f>
        <v>900.424212702656</v>
      </c>
      <c r="E204" s="0" t="n">
        <f aca="false">C204*C204*$F$83*$B$81</f>
        <v>0.215876495179726</v>
      </c>
      <c r="F204" s="0" t="n">
        <f aca="false">F203+E204</f>
        <v>105.377368154246</v>
      </c>
      <c r="G204" s="0" t="n">
        <f aca="false">(C204/30)*(C204/30)*0.02*$B$81</f>
        <v>0.00180169725071377</v>
      </c>
      <c r="H204" s="0" t="n">
        <f aca="false">H203+G204</f>
        <v>0.879475620228568</v>
      </c>
    </row>
    <row r="205" customFormat="false" ht="13.8" hidden="false" customHeight="false" outlineLevel="0" collapsed="false">
      <c r="A205" s="0" t="n">
        <f aca="false">A204+$B$81</f>
        <v>0.0118</v>
      </c>
      <c r="B205" s="0" t="n">
        <f aca="false">B204-(C204/$B$78)*($B$81)</f>
        <v>7.52615441580999</v>
      </c>
      <c r="C205" s="18" t="n">
        <f aca="false">B205/($B$79+$B$72)</f>
        <v>891.310045746744</v>
      </c>
      <c r="E205" s="0" t="n">
        <f aca="false">C205*C205*$F$83*$B$81</f>
        <v>0.211528374327852</v>
      </c>
      <c r="F205" s="0" t="n">
        <f aca="false">F204+E205</f>
        <v>105.588896528574</v>
      </c>
      <c r="G205" s="0" t="n">
        <f aca="false">(C205/30)*(C205/30)*0.02*$B$81</f>
        <v>0.00176540799477569</v>
      </c>
      <c r="H205" s="0" t="n">
        <f aca="false">H204+G205</f>
        <v>0.881241028223344</v>
      </c>
    </row>
    <row r="206" customFormat="false" ht="13.8" hidden="false" customHeight="false" outlineLevel="0" collapsed="false">
      <c r="A206" s="0" t="n">
        <f aca="false">A205+$B$81</f>
        <v>0.0119</v>
      </c>
      <c r="B206" s="0" t="n">
        <f aca="false">B205-(C205/$B$78)*($B$81)</f>
        <v>7.44997407001967</v>
      </c>
      <c r="C206" s="18" t="n">
        <f aca="false">B206/($B$79+$B$72)</f>
        <v>882.28813312843</v>
      </c>
      <c r="E206" s="0" t="n">
        <f aca="false">C206*C206*$F$83*$B$81</f>
        <v>0.207267832046896</v>
      </c>
      <c r="F206" s="0" t="n">
        <f aca="false">F205+E206</f>
        <v>105.796164360621</v>
      </c>
      <c r="G206" s="0" t="n">
        <f aca="false">(C206/30)*(C206/30)*0.02*$B$81</f>
        <v>0.00172984966635389</v>
      </c>
      <c r="H206" s="0" t="n">
        <f aca="false">H205+G206</f>
        <v>0.882970877889698</v>
      </c>
    </row>
    <row r="207" customFormat="false" ht="13.8" hidden="false" customHeight="false" outlineLevel="0" collapsed="false">
      <c r="A207" s="0" t="n">
        <f aca="false">A206+$B$81</f>
        <v>0.012</v>
      </c>
      <c r="B207" s="0" t="n">
        <f aca="false">B206-(C206/$B$78)*($B$81)</f>
        <v>7.37456482787194</v>
      </c>
      <c r="C207" s="18" t="n">
        <f aca="false">B207/($B$79+$B$72)</f>
        <v>873.357541041823</v>
      </c>
      <c r="E207" s="0" t="n">
        <f aca="false">C207*C207*$F$83*$B$81</f>
        <v>0.203093104355048</v>
      </c>
      <c r="F207" s="0" t="n">
        <f aca="false">F206+E207</f>
        <v>105.999257464976</v>
      </c>
      <c r="G207" s="0" t="n">
        <f aca="false">(C207/30)*(C207/30)*0.02*$B$81</f>
        <v>0.00169500754332137</v>
      </c>
      <c r="H207" s="0" t="n">
        <f aca="false">H206+G207</f>
        <v>0.884665885433019</v>
      </c>
    </row>
    <row r="208" customFormat="false" ht="13.8" hidden="false" customHeight="false" outlineLevel="0" collapsed="false">
      <c r="A208" s="0" t="n">
        <f aca="false">A207+$B$81</f>
        <v>0.0121</v>
      </c>
      <c r="B208" s="0" t="n">
        <f aca="false">B207-(C207/$B$78)*($B$81)</f>
        <v>7.29991888419315</v>
      </c>
      <c r="C208" s="18" t="n">
        <f aca="false">B208/($B$79+$B$72)</f>
        <v>864.517345133088</v>
      </c>
      <c r="E208" s="0" t="n">
        <f aca="false">C208*C208*$F$83*$B$81</f>
        <v>0.199002462800104</v>
      </c>
      <c r="F208" s="0" t="n">
        <f aca="false">F207+E208</f>
        <v>106.198259927776</v>
      </c>
      <c r="G208" s="0" t="n">
        <f aca="false">(C208/30)*(C208/30)*0.02*$B$81</f>
        <v>0.00166086720007992</v>
      </c>
      <c r="H208" s="0" t="n">
        <f aca="false">H207+G208</f>
        <v>0.886326752633099</v>
      </c>
    </row>
    <row r="209" customFormat="false" ht="13.8" hidden="false" customHeight="false" outlineLevel="0" collapsed="false">
      <c r="A209" s="0" t="n">
        <f aca="false">A208+$B$81</f>
        <v>0.0122</v>
      </c>
      <c r="B209" s="0" t="n">
        <f aca="false">B208-(C208/$B$78)*($B$81)</f>
        <v>7.22602851281426</v>
      </c>
      <c r="C209" s="18" t="n">
        <f aca="false">B209/($B$79+$B$72)</f>
        <v>855.766630404777</v>
      </c>
      <c r="E209" s="0" t="n">
        <f aca="false">C209*C209*$F$83*$B$81</f>
        <v>0.194994213743832</v>
      </c>
      <c r="F209" s="0" t="n">
        <f aca="false">F208+E209</f>
        <v>106.39325414152</v>
      </c>
      <c r="G209" s="0" t="n">
        <f aca="false">(C209/30)*(C209/30)*0.02*$B$81</f>
        <v>0.00162741450158744</v>
      </c>
      <c r="H209" s="0" t="n">
        <f aca="false">H208+G209</f>
        <v>0.887954167134687</v>
      </c>
    </row>
    <row r="210" customFormat="false" ht="13.8" hidden="false" customHeight="false" outlineLevel="0" collapsed="false">
      <c r="A210" s="0" t="n">
        <f aca="false">A209+$B$81</f>
        <v>0.0123</v>
      </c>
      <c r="B210" s="0" t="n">
        <f aca="false">B209-(C209/$B$78)*($B$81)</f>
        <v>7.15288606577111</v>
      </c>
      <c r="C210" s="18" t="n">
        <f aca="false">B210/($B$79+$B$72)</f>
        <v>847.104491121121</v>
      </c>
      <c r="E210" s="0" t="n">
        <f aca="false">C210*C210*$F$83*$B$81</f>
        <v>0.191066697660766</v>
      </c>
      <c r="F210" s="0" t="n">
        <f aca="false">F209+E210</f>
        <v>106.584320839181</v>
      </c>
      <c r="G210" s="0" t="n">
        <f aca="false">(C210/30)*(C210/30)*0.02*$B$81</f>
        <v>0.00159463559750572</v>
      </c>
      <c r="H210" s="0" t="n">
        <f aca="false">H209+G210</f>
        <v>0.889548802732192</v>
      </c>
    </row>
    <row r="211" customFormat="false" ht="13.8" hidden="false" customHeight="false" outlineLevel="0" collapsed="false">
      <c r="A211" s="0" t="n">
        <f aca="false">A210+$B$81</f>
        <v>0.0124</v>
      </c>
      <c r="B211" s="0" t="n">
        <f aca="false">B210-(C210/$B$78)*($B$81)</f>
        <v>7.0804839725129</v>
      </c>
      <c r="C211" s="18" t="n">
        <f aca="false">B211/($B$79+$B$72)</f>
        <v>838.530030714279</v>
      </c>
      <c r="E211" s="0" t="n">
        <f aca="false">C211*C211*$F$83*$B$81</f>
        <v>0.187218288451113</v>
      </c>
      <c r="F211" s="0" t="n">
        <f aca="false">F210+E211</f>
        <v>106.771539127632</v>
      </c>
      <c r="G211" s="0" t="n">
        <f aca="false">(C211/30)*(C211/30)*0.02*$B$81</f>
        <v>0.00156251691646598</v>
      </c>
      <c r="H211" s="0" t="n">
        <f aca="false">H210+G211</f>
        <v>0.891111319648658</v>
      </c>
    </row>
    <row r="212" customFormat="false" ht="13.8" hidden="false" customHeight="false" outlineLevel="0" collapsed="false">
      <c r="A212" s="0" t="n">
        <f aca="false">A211+$B$81</f>
        <v>0.0125</v>
      </c>
      <c r="B212" s="0" t="n">
        <f aca="false">B211-(C211/$B$78)*($B$81)</f>
        <v>7.00881473911851</v>
      </c>
      <c r="C212" s="18" t="n">
        <f aca="false">B212/($B$79+$B$72)</f>
        <v>830.042361691545</v>
      </c>
      <c r="E212" s="0" t="n">
        <f aca="false">C212*C212*$F$83*$B$81</f>
        <v>0.183447392767501</v>
      </c>
      <c r="F212" s="0" t="n">
        <f aca="false">F211+E212</f>
        <v>106.9549865204</v>
      </c>
      <c r="G212" s="0" t="n">
        <f aca="false">(C212/30)*(C212/30)*0.02*$B$81</f>
        <v>0.00153104516044995</v>
      </c>
      <c r="H212" s="0" t="n">
        <f aca="false">H211+G212</f>
        <v>0.892642364809108</v>
      </c>
    </row>
    <row r="213" customFormat="false" ht="13.8" hidden="false" customHeight="false" outlineLevel="0" collapsed="false">
      <c r="A213" s="0" t="n">
        <f aca="false">A212+$B$81</f>
        <v>0.0126</v>
      </c>
      <c r="B213" s="0" t="n">
        <f aca="false">B212-(C212/$B$78)*($B$81)</f>
        <v>6.93787094752095</v>
      </c>
      <c r="C213" s="18" t="n">
        <f aca="false">B213/($B$79+$B$72)</f>
        <v>821.640605543486</v>
      </c>
      <c r="E213" s="0" t="n">
        <f aca="false">C213*C213*$F$83*$B$81</f>
        <v>0.179752449355296</v>
      </c>
      <c r="F213" s="0" t="n">
        <f aca="false">F212+E213</f>
        <v>107.134738969755</v>
      </c>
      <c r="G213" s="0" t="n">
        <f aca="false">(C213/30)*(C213/30)*0.02*$B$81</f>
        <v>0.00150020729928415</v>
      </c>
      <c r="H213" s="0" t="n">
        <f aca="false">H212+G213</f>
        <v>0.894142572108392</v>
      </c>
    </row>
    <row r="214" customFormat="false" ht="13.8" hidden="false" customHeight="false" outlineLevel="0" collapsed="false">
      <c r="A214" s="0" t="n">
        <f aca="false">A213+$B$81</f>
        <v>0.0127</v>
      </c>
      <c r="B214" s="0" t="n">
        <f aca="false">B213-(C213/$B$78)*($B$81)</f>
        <v>6.86764525473945</v>
      </c>
      <c r="C214" s="18" t="n">
        <f aca="false">B214/($B$79+$B$72)</f>
        <v>813.323892653011</v>
      </c>
      <c r="E214" s="0" t="n">
        <f aca="false">C214*C214*$F$83*$B$81</f>
        <v>0.176131928406193</v>
      </c>
      <c r="F214" s="0" t="n">
        <f aca="false">F213+E214</f>
        <v>107.310870898161</v>
      </c>
      <c r="G214" s="0" t="n">
        <f aca="false">(C214/30)*(C214/30)*0.02*$B$81</f>
        <v>0.00146999056524499</v>
      </c>
      <c r="H214" s="0" t="n">
        <f aca="false">H213+G214</f>
        <v>0.895612562673637</v>
      </c>
    </row>
    <row r="215" customFormat="false" ht="13.8" hidden="false" customHeight="false" outlineLevel="0" collapsed="false">
      <c r="A215" s="0" t="n">
        <f aca="false">A214+$B$81</f>
        <v>0.0128</v>
      </c>
      <c r="B215" s="0" t="n">
        <f aca="false">B214-(C214/$B$78)*($B$81)</f>
        <v>6.79813039211954</v>
      </c>
      <c r="C215" s="18" t="n">
        <f aca="false">B215/($B$79+$B$72)</f>
        <v>805.091362205366</v>
      </c>
      <c r="E215" s="0" t="n">
        <f aca="false">C215*C215*$F$83*$B$81</f>
        <v>0.172584330924836</v>
      </c>
      <c r="F215" s="0" t="n">
        <f aca="false">F214+E215</f>
        <v>107.483455229086</v>
      </c>
      <c r="G215" s="0" t="n">
        <f aca="false">(C215/30)*(C215/30)*0.02*$B$81</f>
        <v>0.00144038244777265</v>
      </c>
      <c r="H215" s="0" t="n">
        <f aca="false">H214+G215</f>
        <v>0.89705294512141</v>
      </c>
    </row>
    <row r="216" customFormat="false" ht="13.8" hidden="false" customHeight="false" outlineLevel="0" collapsed="false">
      <c r="A216" s="0" t="n">
        <f aca="false">A215+$B$81</f>
        <v>0.0129</v>
      </c>
      <c r="B216" s="0" t="n">
        <f aca="false">B215-(C215/$B$78)*($B$81)</f>
        <v>6.72931916458062</v>
      </c>
      <c r="C216" s="18" t="n">
        <f aca="false">B216/($B$79+$B$72)</f>
        <v>796.942162099032</v>
      </c>
      <c r="E216" s="0" t="n">
        <f aca="false">C216*C216*$F$83*$B$81</f>
        <v>0.169108188108194</v>
      </c>
      <c r="F216" s="0" t="n">
        <f aca="false">F215+E216</f>
        <v>107.652563417194</v>
      </c>
      <c r="G216" s="0" t="n">
        <f aca="false">(C216/30)*(C216/30)*0.02*$B$81</f>
        <v>0.00141137068829129</v>
      </c>
      <c r="H216" s="0" t="n">
        <f aca="false">H215+G216</f>
        <v>0.898464315809701</v>
      </c>
    </row>
    <row r="217" customFormat="false" ht="13.8" hidden="false" customHeight="false" outlineLevel="0" collapsed="false">
      <c r="A217" s="0" t="n">
        <f aca="false">A216+$B$81</f>
        <v>0.013</v>
      </c>
      <c r="B217" s="0" t="n">
        <f aca="false">B216-(C216/$B$78)*($B$81)</f>
        <v>6.6612044498713</v>
      </c>
      <c r="C217" s="18" t="n">
        <f aca="false">B217/($B$79+$B$72)</f>
        <v>788.875448857532</v>
      </c>
      <c r="E217" s="0" t="n">
        <f aca="false">C217*C217*$F$83*$B$81</f>
        <v>0.165702060737432</v>
      </c>
      <c r="F217" s="0" t="n">
        <f aca="false">F216+E217</f>
        <v>107.818265477932</v>
      </c>
      <c r="G217" s="0" t="n">
        <f aca="false">(C217/30)*(C217/30)*0.02*$B$81</f>
        <v>0.00138294327513372</v>
      </c>
      <c r="H217" s="0" t="n">
        <f aca="false">H216+G217</f>
        <v>0.899847259084835</v>
      </c>
    </row>
    <row r="218" customFormat="false" ht="13.8" hidden="false" customHeight="false" outlineLevel="0" collapsed="false">
      <c r="A218" s="0" t="n">
        <f aca="false">A217+$B$81</f>
        <v>0.0131</v>
      </c>
      <c r="B218" s="0" t="n">
        <f aca="false">B217-(C217/$B$78)*($B$81)</f>
        <v>6.59377919783219</v>
      </c>
      <c r="C218" s="18" t="n">
        <f aca="false">B218/($B$79+$B$72)</f>
        <v>780.890387542125</v>
      </c>
      <c r="E218" s="0" t="n">
        <f aca="false">C218*C218*$F$83*$B$81</f>
        <v>0.162364538582039</v>
      </c>
      <c r="F218" s="0" t="n">
        <f aca="false">F217+E218</f>
        <v>107.980630016514</v>
      </c>
      <c r="G218" s="0" t="n">
        <f aca="false">(C218/30)*(C218/30)*0.02*$B$81</f>
        <v>0.0013550884385682</v>
      </c>
      <c r="H218" s="0" t="n">
        <f aca="false">H217+G218</f>
        <v>0.901202347523403</v>
      </c>
    </row>
    <row r="219" customFormat="false" ht="13.8" hidden="false" customHeight="false" outlineLevel="0" collapsed="false">
      <c r="A219" s="0" t="n">
        <f aca="false">A218+$B$81</f>
        <v>0.0132</v>
      </c>
      <c r="B219" s="0" t="n">
        <f aca="false">B218-(C218/$B$78)*($B$81)</f>
        <v>6.5270364296662</v>
      </c>
      <c r="C219" s="18" t="n">
        <f aca="false">B219/($B$79+$B$72)</f>
        <v>772.98615166539</v>
      </c>
      <c r="E219" s="0" t="n">
        <f aca="false">C219*C219*$F$83*$B$81</f>
        <v>0.159094239815952</v>
      </c>
      <c r="F219" s="0" t="n">
        <f aca="false">F218+E219</f>
        <v>108.13972425633</v>
      </c>
      <c r="G219" s="0" t="n">
        <f aca="false">(C219/30)*(C219/30)*0.02*$B$81</f>
        <v>0.00132779464592549</v>
      </c>
      <c r="H219" s="0" t="n">
        <f aca="false">H218+G219</f>
        <v>0.902530142169329</v>
      </c>
    </row>
    <row r="220" customFormat="false" ht="13.8" hidden="false" customHeight="false" outlineLevel="0" collapsed="false">
      <c r="A220" s="0" t="n">
        <f aca="false">A219+$B$81</f>
        <v>0.0133</v>
      </c>
      <c r="B220" s="0" t="n">
        <f aca="false">B219-(C219/$B$78)*($B$81)</f>
        <v>6.46096923721617</v>
      </c>
      <c r="C220" s="18" t="n">
        <f aca="false">B220/($B$79+$B$72)</f>
        <v>765.161923105676</v>
      </c>
      <c r="E220" s="0" t="n">
        <f aca="false">C220*C220*$F$83*$B$81</f>
        <v>0.155889810445442</v>
      </c>
      <c r="F220" s="0" t="n">
        <f aca="false">F219+E220</f>
        <v>108.295614066775</v>
      </c>
      <c r="G220" s="0" t="n">
        <f aca="false">(C220/30)*(C220/30)*0.02*$B$81</f>
        <v>0.00130105059682395</v>
      </c>
      <c r="H220" s="0" t="n">
        <f aca="false">H219+G220</f>
        <v>0.903831192766153</v>
      </c>
    </row>
    <row r="221" customFormat="false" ht="13.8" hidden="false" customHeight="false" outlineLevel="0" collapsed="false">
      <c r="A221" s="0" t="n">
        <f aca="false">A220+$B$81</f>
        <v>0.0134</v>
      </c>
      <c r="B221" s="0" t="n">
        <f aca="false">B220-(C220/$B$78)*($B$81)</f>
        <v>6.39557078224987</v>
      </c>
      <c r="C221" s="18" t="n">
        <f aca="false">B221/($B$79+$B$72)</f>
        <v>757.416892022427</v>
      </c>
      <c r="E221" s="0" t="n">
        <f aca="false">C221*C221*$F$83*$B$81</f>
        <v>0.152749923748522</v>
      </c>
      <c r="F221" s="0" t="n">
        <f aca="false">F220+E221</f>
        <v>108.448363990523</v>
      </c>
      <c r="G221" s="0" t="n">
        <f aca="false">(C221/30)*(C221/30)*0.02*$B$81</f>
        <v>0.00127484521849092</v>
      </c>
      <c r="H221" s="0" t="n">
        <f aca="false">H220+G221</f>
        <v>0.905106037984644</v>
      </c>
    </row>
    <row r="222" customFormat="false" ht="13.8" hidden="false" customHeight="false" outlineLevel="0" collapsed="false">
      <c r="A222" s="0" t="n">
        <f aca="false">A221+$B$81</f>
        <v>0.0135</v>
      </c>
      <c r="B222" s="0" t="n">
        <f aca="false">B221-(C221/$B$78)*($B$81)</f>
        <v>6.33083429575223</v>
      </c>
      <c r="C222" s="18" t="n">
        <f aca="false">B222/($B$79+$B$72)</f>
        <v>749.75025677236</v>
      </c>
      <c r="E222" s="0" t="n">
        <f aca="false">C222*C222*$F$83*$B$81</f>
        <v>0.149673279725651</v>
      </c>
      <c r="F222" s="0" t="n">
        <f aca="false">F221+E222</f>
        <v>108.598037270249</v>
      </c>
      <c r="G222" s="0" t="n">
        <f aca="false">(C222/30)*(C222/30)*0.02*$B$81</f>
        <v>0.00124916766117827</v>
      </c>
      <c r="H222" s="0" t="n">
        <f aca="false">H221+G222</f>
        <v>0.906355205645822</v>
      </c>
    </row>
    <row r="223" customFormat="false" ht="13.8" hidden="false" customHeight="false" outlineLevel="0" collapsed="false">
      <c r="A223" s="0" t="n">
        <f aca="false">A222+$B$81</f>
        <v>0.0136</v>
      </c>
      <c r="B223" s="0" t="n">
        <f aca="false">B222-(C222/$B$78)*($B$81)</f>
        <v>6.26675307722467</v>
      </c>
      <c r="C223" s="18" t="n">
        <f aca="false">B223/($B$79+$B$72)</f>
        <v>742.161223826488</v>
      </c>
      <c r="E223" s="0" t="n">
        <f aca="false">C223*C223*$F$83*$B$81</f>
        <v>0.146658604561495</v>
      </c>
      <c r="F223" s="0" t="n">
        <f aca="false">F222+E223</f>
        <v>108.744695874811</v>
      </c>
      <c r="G223" s="0" t="n">
        <f aca="false">(C223/30)*(C223/30)*0.02*$B$81</f>
        <v>0.00122400729367029</v>
      </c>
      <c r="H223" s="0" t="n">
        <f aca="false">H222+G223</f>
        <v>0.907579212939492</v>
      </c>
    </row>
    <row r="224" customFormat="false" ht="13.8" hidden="false" customHeight="false" outlineLevel="0" collapsed="false">
      <c r="A224" s="0" t="n">
        <f aca="false">A223+$B$81</f>
        <v>0.0137</v>
      </c>
      <c r="B224" s="0" t="n">
        <f aca="false">B223-(C223/$B$78)*($B$81)</f>
        <v>6.20332049399164</v>
      </c>
      <c r="C224" s="18" t="n">
        <f aca="false">B224/($B$79+$B$72)</f>
        <v>734.649007687991</v>
      </c>
      <c r="E224" s="0" t="n">
        <f aca="false">C224*C224*$F$83*$B$81</f>
        <v>0.143704650097533</v>
      </c>
      <c r="F224" s="0" t="n">
        <f aca="false">F223+E224</f>
        <v>108.888400524908</v>
      </c>
      <c r="G224" s="0" t="n">
        <f aca="false">(C224/30)*(C224/30)*0.02*$B$81</f>
        <v>0.00119935369888211</v>
      </c>
      <c r="H224" s="0" t="n">
        <f aca="false">H223+G224</f>
        <v>0.908778566638374</v>
      </c>
    </row>
    <row r="225" customFormat="false" ht="13.8" hidden="false" customHeight="false" outlineLevel="0" collapsed="false">
      <c r="A225" s="0" t="n">
        <f aca="false">A224+$B$81</f>
        <v>0.0138</v>
      </c>
      <c r="B225" s="0" t="n">
        <f aca="false">B224-(C224/$B$78)*($B$81)</f>
        <v>6.14052998051403</v>
      </c>
      <c r="C225" s="18" t="n">
        <f aca="false">B225/($B$79+$B$72)</f>
        <v>727.21283081091</v>
      </c>
      <c r="E225" s="0" t="n">
        <f aca="false">C225*C225*$F$83*$B$81</f>
        <v>0.140810193315288</v>
      </c>
      <c r="F225" s="0" t="n">
        <f aca="false">F224+E225</f>
        <v>109.029210718223</v>
      </c>
      <c r="G225" s="0" t="n">
        <f aca="false">(C225/30)*(C225/30)*0.02*$B$81</f>
        <v>0.00117519666954671</v>
      </c>
      <c r="H225" s="0" t="n">
        <f aca="false">H224+G225</f>
        <v>0.909953763307921</v>
      </c>
    </row>
    <row r="226" customFormat="false" ht="13.8" hidden="false" customHeight="false" outlineLevel="0" collapsed="false">
      <c r="A226" s="0" t="n">
        <f aca="false">A225+$B$81</f>
        <v>0.0139</v>
      </c>
      <c r="B226" s="0" t="n">
        <f aca="false">B225-(C225/$B$78)*($B$81)</f>
        <v>6.07837503770968</v>
      </c>
      <c r="C226" s="18" t="n">
        <f aca="false">B226/($B$79+$B$72)</f>
        <v>719.851923519671</v>
      </c>
      <c r="E226" s="0" t="n">
        <f aca="false">C226*C226*$F$83*$B$81</f>
        <v>0.137974035829959</v>
      </c>
      <c r="F226" s="0" t="n">
        <f aca="false">F225+E226</f>
        <v>109.167184754053</v>
      </c>
      <c r="G226" s="0" t="n">
        <f aca="false">(C226/30)*(C226/30)*0.02*$B$81</f>
        <v>0.00115152620398882</v>
      </c>
      <c r="H226" s="0" t="n">
        <f aca="false">H225+G226</f>
        <v>0.91110528951191</v>
      </c>
    </row>
    <row r="227" customFormat="false" ht="13.8" hidden="false" customHeight="false" outlineLevel="0" collapsed="false">
      <c r="A227" s="0" t="n">
        <f aca="false">A226+$B$81</f>
        <v>0.014</v>
      </c>
      <c r="B227" s="0" t="n">
        <f aca="false">B226-(C226/$B$78)*($B$81)</f>
        <v>6.01684923228065</v>
      </c>
      <c r="C227" s="18" t="n">
        <f aca="false">B227/($B$79+$B$72)</f>
        <v>712.565523929415</v>
      </c>
      <c r="E227" s="0" t="n">
        <f aca="false">C227*C227*$F$83*$B$81</f>
        <v>0.13519500339426</v>
      </c>
      <c r="F227" s="0" t="n">
        <f aca="false">F226+E227</f>
        <v>109.302379757448</v>
      </c>
      <c r="G227" s="0" t="n">
        <f aca="false">(C227/30)*(C227/30)*0.02*$B$81</f>
        <v>0.00112833250198401</v>
      </c>
      <c r="H227" s="0" t="n">
        <f aca="false">H226+G227</f>
        <v>0.912233622013894</v>
      </c>
    </row>
    <row r="228" customFormat="false" ht="13.8" hidden="false" customHeight="false" outlineLevel="0" collapsed="false">
      <c r="A228" s="0" t="n">
        <f aca="false">A227+$B$81</f>
        <v>0.0141</v>
      </c>
      <c r="B228" s="0" t="n">
        <f aca="false">B227-(C227/$B$78)*($B$81)</f>
        <v>5.95594619604737</v>
      </c>
      <c r="C228" s="18" t="n">
        <f aca="false">B228/($B$79+$B$72)</f>
        <v>705.352877867149</v>
      </c>
      <c r="E228" s="0" t="n">
        <f aca="false">C228*C228*$F$83*$B$81</f>
        <v>0.132471945412249</v>
      </c>
      <c r="F228" s="0" t="n">
        <f aca="false">F227+E228</f>
        <v>109.43485170286</v>
      </c>
      <c r="G228" s="0" t="n">
        <f aca="false">(C228/30)*(C228/30)*0.02*$B$81</f>
        <v>0.00110560596070104</v>
      </c>
      <c r="H228" s="0" t="n">
        <f aca="false">H227+G228</f>
        <v>0.913339227974595</v>
      </c>
    </row>
    <row r="229" customFormat="false" ht="13.8" hidden="false" customHeight="false" outlineLevel="0" collapsed="false">
      <c r="A229" s="0" t="n">
        <f aca="false">A228+$B$81</f>
        <v>0.0142</v>
      </c>
      <c r="B229" s="0" t="n">
        <f aca="false">B228-(C228/$B$78)*($B$81)</f>
        <v>5.89565962528949</v>
      </c>
      <c r="C229" s="18" t="n">
        <f aca="false">B229/($B$79+$B$72)</f>
        <v>698.213238793674</v>
      </c>
      <c r="E229" s="0" t="n">
        <f aca="false">C229*C229*$F$83*$B$81</f>
        <v>0.129803734462948</v>
      </c>
      <c r="F229" s="0" t="n">
        <f aca="false">F228+E229</f>
        <v>109.564655437323</v>
      </c>
      <c r="G229" s="0" t="n">
        <f aca="false">(C229/30)*(C229/30)*0.02*$B$81</f>
        <v>0.00108333717072612</v>
      </c>
      <c r="H229" s="0" t="n">
        <f aca="false">H228+G229</f>
        <v>0.914422565145321</v>
      </c>
    </row>
    <row r="230" customFormat="false" ht="13.8" hidden="false" customHeight="false" outlineLevel="0" collapsed="false">
      <c r="A230" s="0" t="n">
        <f aca="false">A229+$B$81</f>
        <v>0.0143</v>
      </c>
      <c r="B230" s="0" t="n">
        <f aca="false">B229-(C229/$B$78)*($B$81)</f>
        <v>5.83598328009345</v>
      </c>
      <c r="C230" s="18" t="n">
        <f aca="false">B230/($B$79+$B$72)</f>
        <v>691.145867726327</v>
      </c>
      <c r="E230" s="0" t="n">
        <f aca="false">C230*C230*$F$83*$B$81</f>
        <v>0.127189265833561</v>
      </c>
      <c r="F230" s="0" t="n">
        <f aca="false">F229+E230</f>
        <v>109.691844703156</v>
      </c>
      <c r="G230" s="0" t="n">
        <f aca="false">(C230/30)*(C230/30)*0.02*$B$81</f>
        <v>0.00106151691216706</v>
      </c>
      <c r="H230" s="0" t="n">
        <f aca="false">H229+G230</f>
        <v>0.915484082057488</v>
      </c>
    </row>
    <row r="231" customFormat="false" ht="13.8" hidden="false" customHeight="false" outlineLevel="0" collapsed="false">
      <c r="A231" s="0" t="n">
        <f aca="false">A230+$B$81</f>
        <v>0.0144</v>
      </c>
      <c r="B231" s="0" t="n">
        <f aca="false">B230-(C230/$B$78)*($B$81)</f>
        <v>5.77691098370659</v>
      </c>
      <c r="C231" s="18" t="n">
        <f aca="false">B231/($B$79+$B$72)</f>
        <v>684.150033162485</v>
      </c>
      <c r="E231" s="0" t="n">
        <f aca="false">C231*C231*$F$83*$B$81</f>
        <v>0.124627457062092</v>
      </c>
      <c r="F231" s="0" t="n">
        <f aca="false">F230+E231</f>
        <v>109.816472160219</v>
      </c>
      <c r="G231" s="0" t="n">
        <f aca="false">(C231/30)*(C231/30)*0.02*$B$81</f>
        <v>0.00104013615083606</v>
      </c>
      <c r="H231" s="0" t="n">
        <f aca="false">H230+G231</f>
        <v>0.916524218208324</v>
      </c>
    </row>
    <row r="232" customFormat="false" ht="13.8" hidden="false" customHeight="false" outlineLevel="0" collapsed="false">
      <c r="A232" s="0" t="n">
        <f aca="false">A231+$B$81</f>
        <v>0.0145</v>
      </c>
      <c r="B232" s="0" t="n">
        <f aca="false">B231-(C231/$B$78)*($B$81)</f>
        <v>5.71843662189783</v>
      </c>
      <c r="C232" s="18" t="n">
        <f aca="false">B232/($B$79+$B$72)</f>
        <v>677.225011003852</v>
      </c>
      <c r="E232" s="0" t="n">
        <f aca="false">C232*C232*$F$83*$B$81</f>
        <v>0.122117247489176</v>
      </c>
      <c r="F232" s="0" t="n">
        <f aca="false">F231+E232</f>
        <v>109.938589407708</v>
      </c>
      <c r="G232" s="0" t="n">
        <f aca="false">(C232/30)*(C232/30)*0.02*$B$81</f>
        <v>0.00101918603450926</v>
      </c>
      <c r="H232" s="0" t="n">
        <f aca="false">H231+G232</f>
        <v>0.917543404242833</v>
      </c>
    </row>
    <row r="233" customFormat="false" ht="13.8" hidden="false" customHeight="false" outlineLevel="0" collapsed="false">
      <c r="A233" s="0" t="n">
        <f aca="false">A232+$B$81</f>
        <v>0.0146</v>
      </c>
      <c r="B233" s="0" t="n">
        <f aca="false">B232-(C232/$B$78)*($B$81)</f>
        <v>5.66055414232485</v>
      </c>
      <c r="C233" s="18" t="n">
        <f aca="false">B233/($B$79+$B$72)</f>
        <v>670.370084481516</v>
      </c>
      <c r="E233" s="0" t="n">
        <f aca="false">C233*C233*$F$83*$B$81</f>
        <v>0.119657597818937</v>
      </c>
      <c r="F233" s="0" t="n">
        <f aca="false">F232+E233</f>
        <v>110.058247005527</v>
      </c>
      <c r="G233" s="0" t="n">
        <f aca="false">(C233/30)*(C233/30)*0.02*$B$81</f>
        <v>0.000998657889261678</v>
      </c>
      <c r="H233" s="0" t="n">
        <f aca="false">H232+G233</f>
        <v>0.918542062132095</v>
      </c>
    </row>
    <row r="234" customFormat="false" ht="13.8" hidden="false" customHeight="false" outlineLevel="0" collapsed="false">
      <c r="A234" s="0" t="n">
        <f aca="false">A233+$B$81</f>
        <v>0.0147</v>
      </c>
      <c r="B234" s="0" t="n">
        <f aca="false">B233-(C233/$B$78)*($B$81)</f>
        <v>5.60325755390762</v>
      </c>
      <c r="C234" s="18" t="n">
        <f aca="false">B234/($B$79+$B$72)</f>
        <v>663.584544081759</v>
      </c>
      <c r="E234" s="0" t="n">
        <f aca="false">C234*C234*$F$83*$B$81</f>
        <v>0.117247489688692</v>
      </c>
      <c r="F234" s="0" t="n">
        <f aca="false">F233+E234</f>
        <v>110.175494495215</v>
      </c>
      <c r="G234" s="0" t="n">
        <f aca="false">(C234/30)*(C234/30)*0.02*$B$81</f>
        <v>0.000978543215875992</v>
      </c>
      <c r="H234" s="0" t="n">
        <f aca="false">H233+G234</f>
        <v>0.919520605347971</v>
      </c>
    </row>
    <row r="235" customFormat="false" ht="13.8" hidden="false" customHeight="false" outlineLevel="0" collapsed="false">
      <c r="A235" s="0" t="n">
        <f aca="false">A234+$B$81</f>
        <v>0.0148</v>
      </c>
      <c r="B235" s="0" t="n">
        <f aca="false">B234-(C234/$B$78)*($B$81)</f>
        <v>5.54654092620833</v>
      </c>
      <c r="C235" s="18" t="n">
        <f aca="false">B235/($B$79+$B$72)</f>
        <v>656.867687472617</v>
      </c>
      <c r="E235" s="0" t="n">
        <f aca="false">C235*C235*$F$83*$B$81</f>
        <v>0.114885925247316</v>
      </c>
      <c r="F235" s="0" t="n">
        <f aca="false">F234+E235</f>
        <v>110.290380420463</v>
      </c>
      <c r="G235" s="0" t="n">
        <f aca="false">(C235/30)*(C235/30)*0.02*$B$81</f>
        <v>0.000958833686323608</v>
      </c>
      <c r="H235" s="0" t="n">
        <f aca="false">H234+G235</f>
        <v>0.920479439034295</v>
      </c>
    </row>
    <row r="236" customFormat="false" ht="13.8" hidden="false" customHeight="false" outlineLevel="0" collapsed="false">
      <c r="A236" s="0" t="n">
        <f aca="false">A235+$B$81</f>
        <v>0.0149</v>
      </c>
      <c r="B236" s="0" t="n">
        <f aca="false">B235-(C235/$B$78)*($B$81)</f>
        <v>5.49039838881751</v>
      </c>
      <c r="C236" s="18" t="n">
        <f aca="false">B236/($B$79+$B$72)</f>
        <v>650.218819431186</v>
      </c>
      <c r="E236" s="0" t="n">
        <f aca="false">C236*C236*$F$83*$B$81</f>
        <v>0.112571926742111</v>
      </c>
      <c r="F236" s="0" t="n">
        <f aca="false">F235+E236</f>
        <v>110.402952347205</v>
      </c>
      <c r="G236" s="0" t="n">
        <f aca="false">(C236/30)*(C236/30)*0.02*$B$81</f>
        <v>0.000939521140316634</v>
      </c>
      <c r="H236" s="0" t="n">
        <f aca="false">H235+G236</f>
        <v>0.921418960174611</v>
      </c>
    </row>
    <row r="237" customFormat="false" ht="13.8" hidden="false" customHeight="false" outlineLevel="0" collapsed="false">
      <c r="A237" s="0" t="n">
        <f aca="false">A236+$B$81</f>
        <v>0.015</v>
      </c>
      <c r="B237" s="0" t="n">
        <f aca="false">B236-(C236/$B$78)*($B$81)</f>
        <v>5.43482413074646</v>
      </c>
      <c r="C237" s="18" t="n">
        <f aca="false">B237/($B$79+$B$72)</f>
        <v>643.637251771667</v>
      </c>
      <c r="E237" s="0" t="n">
        <f aca="false">C237*C237*$F$83*$B$81</f>
        <v>0.110304536113986</v>
      </c>
      <c r="F237" s="0" t="n">
        <f aca="false">F236+E237</f>
        <v>110.513256883319</v>
      </c>
      <c r="G237" s="0" t="n">
        <f aca="false">(C237/30)*(C237/30)*0.02*$B$81</f>
        <v>0.000920597581929299</v>
      </c>
      <c r="H237" s="0" t="n">
        <f aca="false">H236+G237</f>
        <v>0.922339557756541</v>
      </c>
    </row>
    <row r="238" customFormat="false" ht="13.8" hidden="false" customHeight="false" outlineLevel="0" collapsed="false">
      <c r="A238" s="0" t="n">
        <f aca="false">A237+$B$81</f>
        <v>0.0151</v>
      </c>
      <c r="B238" s="0" t="n">
        <f aca="false">B237-(C237/$B$78)*($B$81)</f>
        <v>5.37981239982581</v>
      </c>
      <c r="C238" s="18" t="n">
        <f aca="false">B238/($B$79+$B$72)</f>
        <v>637.122303274132</v>
      </c>
      <c r="E238" s="0" t="n">
        <f aca="false">C238*C238*$F$83*$B$81</f>
        <v>0.108082814600794</v>
      </c>
      <c r="F238" s="0" t="n">
        <f aca="false">F237+E238</f>
        <v>110.62133969792</v>
      </c>
      <c r="G238" s="0" t="n">
        <f aca="false">(C238/30)*(C238/30)*0.02*$B$81</f>
        <v>0.000902055176287412</v>
      </c>
      <c r="H238" s="0" t="n">
        <f aca="false">H237+G238</f>
        <v>0.923241612932828</v>
      </c>
    </row>
    <row r="239" customFormat="false" ht="13.8" hidden="false" customHeight="false" outlineLevel="0" collapsed="false">
      <c r="A239" s="0" t="n">
        <f aca="false">A238+$B$81</f>
        <v>0.0152</v>
      </c>
      <c r="B239" s="0" t="n">
        <f aca="false">B238-(C238/$B$78)*($B$81)</f>
        <v>5.32535750211007</v>
      </c>
      <c r="C239" s="18" t="n">
        <f aca="false">B239/($B$79+$B$72)</f>
        <v>630.673299614017</v>
      </c>
      <c r="E239" s="0" t="n">
        <f aca="false">C239*C239*$F$83*$B$81</f>
        <v>0.105905842348656</v>
      </c>
      <c r="F239" s="0" t="n">
        <f aca="false">F238+E239</f>
        <v>110.727245540268</v>
      </c>
      <c r="G239" s="0" t="n">
        <f aca="false">(C239/30)*(C239/30)*0.02*$B$81</f>
        <v>0.000883886246324516</v>
      </c>
      <c r="H239" s="0" t="n">
        <f aca="false">H238+G239</f>
        <v>0.924125499179153</v>
      </c>
    </row>
    <row r="240" customFormat="false" ht="13.8" hidden="false" customHeight="false" outlineLevel="0" collapsed="false">
      <c r="A240" s="0" t="n">
        <f aca="false">A239+$B$81</f>
        <v>0.0153</v>
      </c>
      <c r="B240" s="0" t="n">
        <f aca="false">B239-(C239/$B$78)*($B$81)</f>
        <v>5.27145380128836</v>
      </c>
      <c r="C240" s="18" t="n">
        <f aca="false">B240/($B$79+$B$72)</f>
        <v>624.289573292326</v>
      </c>
      <c r="E240" s="0" t="n">
        <f aca="false">C240*C240*$F$83*$B$81</f>
        <v>0.103772718031124</v>
      </c>
      <c r="F240" s="0" t="n">
        <f aca="false">F239+E240</f>
        <v>110.831018258299</v>
      </c>
      <c r="G240" s="0" t="n">
        <f aca="false">(C240/30)*(C240/30)*0.02*$B$81</f>
        <v>0.000866083269603366</v>
      </c>
      <c r="H240" s="0" t="n">
        <f aca="false">H239+G240</f>
        <v>0.924991582448756</v>
      </c>
    </row>
    <row r="241" customFormat="false" ht="13.8" hidden="false" customHeight="false" outlineLevel="0" collapsed="false">
      <c r="A241" s="0" t="n">
        <f aca="false">A240+$B$81</f>
        <v>0.0154</v>
      </c>
      <c r="B241" s="0" t="n">
        <f aca="false">B240-(C240/$B$78)*($B$81)</f>
        <v>5.21809571810098</v>
      </c>
      <c r="C241" s="18" t="n">
        <f aca="false">B241/($B$79+$B$72)</f>
        <v>617.970463566542</v>
      </c>
      <c r="E241" s="0" t="n">
        <f aca="false">C241*C241*$F$83*$B$81</f>
        <v>0.101682558476</v>
      </c>
      <c r="F241" s="0" t="n">
        <f aca="false">F240+E241</f>
        <v>110.932700816775</v>
      </c>
      <c r="G241" s="0" t="n">
        <f aca="false">(C241/30)*(C241/30)*0.02*$B$81</f>
        <v>0.000848638875201437</v>
      </c>
      <c r="H241" s="0" t="n">
        <f aca="false">H240+G241</f>
        <v>0.925840221323957</v>
      </c>
    </row>
    <row r="242" customFormat="false" ht="13.8" hidden="false" customHeight="false" outlineLevel="0" collapsed="false">
      <c r="A242" s="0" t="n">
        <f aca="false">A241+$B$81</f>
        <v>0.0155</v>
      </c>
      <c r="B242" s="0" t="n">
        <f aca="false">B241-(C241/$B$78)*($B$81)</f>
        <v>5.16527772976196</v>
      </c>
      <c r="C242" s="18" t="n">
        <f aca="false">B242/($B$79+$B$72)</f>
        <v>611.715316382236</v>
      </c>
      <c r="E242" s="0" t="n">
        <f aca="false">C242*C242*$F$83*$B$81</f>
        <v>0.0996344982996785</v>
      </c>
      <c r="F242" s="0" t="n">
        <f aca="false">F241+E242</f>
        <v>111.032335315075</v>
      </c>
      <c r="G242" s="0" t="n">
        <f aca="false">(C242/30)*(C242/30)*0.02*$B$81</f>
        <v>0.000831545840659154</v>
      </c>
      <c r="H242" s="0" t="n">
        <f aca="false">H241+G242</f>
        <v>0.926671767164616</v>
      </c>
    </row>
    <row r="243" customFormat="false" ht="13.8" hidden="false" customHeight="false" outlineLevel="0" collapsed="false">
      <c r="A243" s="0" t="n">
        <f aca="false">A242+$B$81</f>
        <v>0.0156</v>
      </c>
      <c r="B243" s="0" t="n">
        <f aca="false">B242-(C242/$B$78)*($B$81)</f>
        <v>5.11299436938741</v>
      </c>
      <c r="C243" s="18" t="n">
        <f aca="false">B243/($B$79+$B$72)</f>
        <v>605.523484305374</v>
      </c>
      <c r="E243" s="0" t="n">
        <f aca="false">C243*C243*$F$83*$B$81</f>
        <v>0.0976276895488595</v>
      </c>
      <c r="F243" s="0" t="n">
        <f aca="false">F242+E243</f>
        <v>111.129963004624</v>
      </c>
      <c r="G243" s="0" t="n">
        <f aca="false">(C243/30)*(C243/30)*0.02*$B$81</f>
        <v>0.0008147970889896</v>
      </c>
      <c r="H243" s="0" t="n">
        <f aca="false">H242+G243</f>
        <v>0.927486564253606</v>
      </c>
    </row>
    <row r="244" customFormat="false" ht="13.8" hidden="false" customHeight="false" outlineLevel="0" collapsed="false">
      <c r="A244" s="0" t="n">
        <f aca="false">A243+$B$81</f>
        <v>0.0157</v>
      </c>
      <c r="B244" s="0" t="n">
        <f aca="false">B243-(C243/$B$78)*($B$81)</f>
        <v>5.06124022542969</v>
      </c>
      <c r="C244" s="18" t="n">
        <f aca="false">B244/($B$79+$B$72)</f>
        <v>599.394326455298</v>
      </c>
      <c r="E244" s="0" t="n">
        <f aca="false">C244*C244*$F$83*$B$81</f>
        <v>0.095661301349467</v>
      </c>
      <c r="F244" s="0" t="n">
        <f aca="false">F243+E244</f>
        <v>111.225624305973</v>
      </c>
      <c r="G244" s="0" t="n">
        <f aca="false">(C244/30)*(C244/30)*0.02*$B$81</f>
        <v>0.000798385685748445</v>
      </c>
      <c r="H244" s="0" t="n">
        <f aca="false">H243+G244</f>
        <v>0.928284949939354</v>
      </c>
    </row>
    <row r="245" customFormat="false" ht="13.8" hidden="false" customHeight="false" outlineLevel="0" collapsed="false">
      <c r="A245" s="0" t="n">
        <f aca="false">A244+$B$81</f>
        <v>0.0158</v>
      </c>
      <c r="B245" s="0" t="n">
        <f aca="false">B244-(C244/$B$78)*($B$81)</f>
        <v>5.01000994111727</v>
      </c>
      <c r="C245" s="18" t="n">
        <f aca="false">B245/($B$79+$B$72)</f>
        <v>593.3272084384</v>
      </c>
      <c r="E245" s="0" t="n">
        <f aca="false">C245*C245*$F$83*$B$81</f>
        <v>0.0937345195626462</v>
      </c>
      <c r="F245" s="0" t="n">
        <f aca="false">F244+E245</f>
        <v>111.319358825536</v>
      </c>
      <c r="G245" s="0" t="n">
        <f aca="false">(C245/30)*(C245/30)*0.02*$B$81</f>
        <v>0.000782304836162898</v>
      </c>
      <c r="H245" s="0" t="n">
        <f aca="false">H244+G245</f>
        <v>0.929067254775517</v>
      </c>
    </row>
    <row r="246" customFormat="false" ht="13.8" hidden="false" customHeight="false" outlineLevel="0" collapsed="false">
      <c r="A246" s="0" t="n">
        <f aca="false">A245+$B$81</f>
        <v>0.0159</v>
      </c>
      <c r="B246" s="0" t="n">
        <f aca="false">B245-(C245/$B$78)*($B$81)</f>
        <v>4.95929821390031</v>
      </c>
      <c r="C246" s="18" t="n">
        <f aca="false">B246/($B$79+$B$72)</f>
        <v>587.321502282452</v>
      </c>
      <c r="E246" s="0" t="n">
        <f aca="false">C246*C246*$F$83*$B$81</f>
        <v>0.0918465464476881</v>
      </c>
      <c r="F246" s="0" t="n">
        <f aca="false">F245+E246</f>
        <v>111.411205371984</v>
      </c>
      <c r="G246" s="0" t="n">
        <f aca="false">(C246/30)*(C246/30)*0.02*$B$81</f>
        <v>0.00076654788231848</v>
      </c>
      <c r="H246" s="0" t="n">
        <f aca="false">H245+G246</f>
        <v>0.929833802657836</v>
      </c>
    </row>
    <row r="247" customFormat="false" ht="13.8" hidden="false" customHeight="false" outlineLevel="0" collapsed="false">
      <c r="A247" s="0" t="n">
        <f aca="false">A246+$B$81</f>
        <v>0.016</v>
      </c>
      <c r="B247" s="0" t="n">
        <f aca="false">B246-(C246/$B$78)*($B$81)</f>
        <v>4.90909979490181</v>
      </c>
      <c r="C247" s="18" t="n">
        <f aca="false">B247/($B$79+$B$72)</f>
        <v>581.376586371615</v>
      </c>
      <c r="E247" s="0" t="n">
        <f aca="false">C247*C247*$F$83*$B$81</f>
        <v>0.0899966003317421</v>
      </c>
      <c r="F247" s="0" t="n">
        <f aca="false">F246+E247</f>
        <v>111.501201972315</v>
      </c>
      <c r="G247" s="0" t="n">
        <f aca="false">(C247/30)*(C247/30)*0.02*$B$81</f>
        <v>0.00075110830040247</v>
      </c>
      <c r="H247" s="0" t="n">
        <f aca="false">H246+G247</f>
        <v>0.930584910958238</v>
      </c>
    </row>
    <row r="248" customFormat="false" ht="13.8" hidden="false" customHeight="false" outlineLevel="0" collapsed="false">
      <c r="A248" s="0" t="n">
        <f aca="false">A247+$B$81</f>
        <v>0.0161</v>
      </c>
      <c r="B248" s="0" t="n">
        <f aca="false">B247-(C247/$B$78)*($B$81)</f>
        <v>4.85940948837432</v>
      </c>
      <c r="C248" s="18" t="n">
        <f aca="false">B248/($B$79+$B$72)</f>
        <v>575.491845382093</v>
      </c>
      <c r="E248" s="0" t="n">
        <f aca="false">C248*C248*$F$83*$B$81</f>
        <v>0.0881839152861821</v>
      </c>
      <c r="F248" s="0" t="n">
        <f aca="false">F247+E248</f>
        <v>111.589385887602</v>
      </c>
      <c r="G248" s="0" t="n">
        <f aca="false">(C248/30)*(C248/30)*0.02*$B$81</f>
        <v>0.00073597969800286</v>
      </c>
      <c r="H248" s="0" t="n">
        <f aca="false">H247+G248</f>
        <v>0.931320890656241</v>
      </c>
    </row>
    <row r="249" customFormat="false" ht="13.8" hidden="false" customHeight="false" outlineLevel="0" collapsed="false">
      <c r="A249" s="0" t="n">
        <f aca="false">A248+$B$81</f>
        <v>0.0162</v>
      </c>
      <c r="B249" s="0" t="n">
        <f aca="false">B248-(C248/$B$78)*($B$81)</f>
        <v>4.81022215116218</v>
      </c>
      <c r="C249" s="18" t="n">
        <f aca="false">B249/($B$79+$B$72)</f>
        <v>569.66667021845</v>
      </c>
      <c r="E249" s="0" t="n">
        <f aca="false">C249*C249*$F$83*$B$81</f>
        <v>0.0864077408094911</v>
      </c>
      <c r="F249" s="0" t="n">
        <f aca="false">F248+E249</f>
        <v>111.675793628411</v>
      </c>
      <c r="G249" s="0" t="n">
        <f aca="false">(C249/30)*(C249/30)*0.02*$B$81</f>
        <v>0.000721155811461726</v>
      </c>
      <c r="H249" s="0" t="n">
        <f aca="false">H248+G249</f>
        <v>0.932042046467703</v>
      </c>
    </row>
    <row r="250" customFormat="false" ht="13.8" hidden="false" customHeight="false" outlineLevel="0" collapsed="false">
      <c r="A250" s="0" t="n">
        <f aca="false">A249+$B$81</f>
        <v>0.0163</v>
      </c>
      <c r="B250" s="0" t="n">
        <f aca="false">B249-(C249/$B$78)*($B$81)</f>
        <v>4.76153269216915</v>
      </c>
      <c r="C250" s="18" t="n">
        <f aca="false">B250/($B$79+$B$72)</f>
        <v>563.900457950563</v>
      </c>
      <c r="E250" s="0" t="n">
        <f aca="false">C250*C250*$F$83*$B$81</f>
        <v>0.0846673415165332</v>
      </c>
      <c r="F250" s="0" t="n">
        <f aca="false">F249+E250</f>
        <v>111.760460969928</v>
      </c>
      <c r="G250" s="0" t="n">
        <f aca="false">(C250/30)*(C250/30)*0.02*$B$81</f>
        <v>0.000706630503281898</v>
      </c>
      <c r="H250" s="0" t="n">
        <f aca="false">H249+G250</f>
        <v>0.932748676970985</v>
      </c>
    </row>
    <row r="251" customFormat="false" ht="13.8" hidden="false" customHeight="false" outlineLevel="0" collapsed="false">
      <c r="A251" s="0" t="n">
        <f aca="false">A250+$B$81</f>
        <v>0.0164</v>
      </c>
      <c r="B251" s="0" t="n">
        <f aca="false">B250-(C250/$B$78)*($B$81)</f>
        <v>4.71333607183149</v>
      </c>
      <c r="C251" s="18" t="n">
        <f aca="false">B251/($B$79+$B$72)</f>
        <v>558.192611751214</v>
      </c>
      <c r="E251" s="0" t="n">
        <f aca="false">C251*C251*$F$83*$B$81</f>
        <v>0.0829619968340829</v>
      </c>
      <c r="F251" s="0" t="n">
        <f aca="false">F250+E251</f>
        <v>111.843422966762</v>
      </c>
      <c r="G251" s="0" t="n">
        <f aca="false">(C251/30)*(C251/30)*0.02*$B$81</f>
        <v>0.000692397759585869</v>
      </c>
      <c r="H251" s="0" t="n">
        <f aca="false">H250+G251</f>
        <v>0.933441074730571</v>
      </c>
    </row>
    <row r="252" customFormat="false" ht="13.8" hidden="false" customHeight="false" outlineLevel="0" collapsed="false">
      <c r="A252" s="0" t="n">
        <f aca="false">A251+$B$81</f>
        <v>0.0165</v>
      </c>
      <c r="B252" s="0" t="n">
        <f aca="false">B251-(C251/$B$78)*($B$81)</f>
        <v>4.66562730159635</v>
      </c>
      <c r="C252" s="18" t="n">
        <f aca="false">B252/($B$79+$B$72)</f>
        <v>552.542540834321</v>
      </c>
      <c r="E252" s="0" t="n">
        <f aca="false">C252*C252*$F$83*$B$81</f>
        <v>0.081291000702489</v>
      </c>
      <c r="F252" s="0" t="n">
        <f aca="false">F251+E252</f>
        <v>111.924713967464</v>
      </c>
      <c r="G252" s="0" t="n">
        <f aca="false">(C252/30)*(C252/30)*0.02*$B$81</f>
        <v>0.000678451687625883</v>
      </c>
      <c r="H252" s="0" t="n">
        <f aca="false">H251+G252</f>
        <v>0.934119526418197</v>
      </c>
    </row>
    <row r="253" customFormat="false" ht="13.8" hidden="false" customHeight="false" outlineLevel="0" collapsed="false">
      <c r="A253" s="0" t="n">
        <f aca="false">A252+$B$81</f>
        <v>0.0166</v>
      </c>
      <c r="B253" s="0" t="n">
        <f aca="false">B252-(C252/$B$78)*($B$81)</f>
        <v>4.61840144340538</v>
      </c>
      <c r="C253" s="18" t="n">
        <f aca="false">B253/($B$79+$B$72)</f>
        <v>546.949660393787</v>
      </c>
      <c r="E253" s="0" t="n">
        <f aca="false">C253*C253*$F$83*$B$81</f>
        <v>0.0796536612833462</v>
      </c>
      <c r="F253" s="0" t="n">
        <f aca="false">F252+E253</f>
        <v>112.004367628748</v>
      </c>
      <c r="G253" s="0" t="n">
        <f aca="false">(C253/30)*(C253/30)*0.02*$B$81</f>
        <v>0.000664786513344177</v>
      </c>
      <c r="H253" s="0" t="n">
        <f aca="false">H252+G253</f>
        <v>0.934784312931541</v>
      </c>
    </row>
    <row r="254" customFormat="false" ht="13.8" hidden="false" customHeight="false" outlineLevel="0" collapsed="false">
      <c r="A254" s="0" t="n">
        <f aca="false">A253+$B$81</f>
        <v>0.0167</v>
      </c>
      <c r="B254" s="0" t="n">
        <f aca="false">B253-(C253/$B$78)*($B$81)</f>
        <v>4.57165360918369</v>
      </c>
      <c r="C254" s="18" t="n">
        <f aca="false">B254/($B$79+$B$72)</f>
        <v>541.413391542969</v>
      </c>
      <c r="E254" s="0" t="n">
        <f aca="false">C254*C254*$F$83*$B$81</f>
        <v>0.0780493006730543</v>
      </c>
      <c r="F254" s="0" t="n">
        <f aca="false">F253+E254</f>
        <v>112.082416929421</v>
      </c>
      <c r="G254" s="0" t="n">
        <f aca="false">(C254/30)*(C254/30)*0.02*$B$81</f>
        <v>0.000651396578982356</v>
      </c>
      <c r="H254" s="0" t="n">
        <f aca="false">H253+G254</f>
        <v>0.935435709510523</v>
      </c>
    </row>
    <row r="255" customFormat="false" ht="13.8" hidden="false" customHeight="false" outlineLevel="0" collapsed="false">
      <c r="A255" s="0" t="n">
        <f aca="false">A254+$B$81</f>
        <v>0.0168</v>
      </c>
      <c r="B255" s="0" t="n">
        <f aca="false">B254-(C254/$B$78)*($B$81)</f>
        <v>4.52537896033386</v>
      </c>
      <c r="C255" s="18" t="n">
        <f aca="false">B255/($B$79+$B$72)</f>
        <v>535.933161254761</v>
      </c>
      <c r="E255" s="0" t="n">
        <f aca="false">C255*C255*$F$83*$B$81</f>
        <v>0.0764772546221485</v>
      </c>
      <c r="F255" s="0" t="n">
        <f aca="false">F254+E255</f>
        <v>112.158894184043</v>
      </c>
      <c r="G255" s="0" t="n">
        <f aca="false">(C255/30)*(C255/30)*0.02*$B$81</f>
        <v>0.000638276340738937</v>
      </c>
      <c r="H255" s="0" t="n">
        <f aca="false">H254+G255</f>
        <v>0.936073985851262</v>
      </c>
    </row>
    <row r="256" customFormat="false" ht="13.8" hidden="false" customHeight="false" outlineLevel="0" collapsed="false">
      <c r="A256" s="0" t="n">
        <f aca="false">A255+$B$81</f>
        <v>0.0169</v>
      </c>
      <c r="B256" s="0" t="n">
        <f aca="false">B255-(C255/$B$78)*($B$81)</f>
        <v>4.47957270723517</v>
      </c>
      <c r="C256" s="18" t="n">
        <f aca="false">B256/($B$79+$B$72)</f>
        <v>530.508402302284</v>
      </c>
      <c r="E256" s="0" t="n">
        <f aca="false">C256*C256*$F$83*$B$81</f>
        <v>0.0749368722602811</v>
      </c>
      <c r="F256" s="0" t="n">
        <f aca="false">F255+E256</f>
        <v>112.233831056303</v>
      </c>
      <c r="G256" s="0" t="n">
        <f aca="false">(C256/30)*(C256/30)*0.02*$B$81</f>
        <v>0.00062542036647405</v>
      </c>
      <c r="H256" s="0" t="n">
        <f aca="false">H255+G256</f>
        <v>0.936699406217736</v>
      </c>
    </row>
    <row r="257" customFormat="false" ht="13.8" hidden="false" customHeight="false" outlineLevel="0" collapsed="false">
      <c r="A257" s="0" t="n">
        <f aca="false">A256+$B$81</f>
        <v>0.017</v>
      </c>
      <c r="B257" s="0" t="n">
        <f aca="false">B256-(C256/$B$78)*($B$81)</f>
        <v>4.43423010874779</v>
      </c>
      <c r="C257" s="18" t="n">
        <f aca="false">B257/($B$79+$B$72)</f>
        <v>525.138553200177</v>
      </c>
      <c r="E257" s="0" t="n">
        <f aca="false">C257*C257*$F$83*$B$81</f>
        <v>0.0734275158267432</v>
      </c>
      <c r="F257" s="0" t="n">
        <f aca="false">F256+E257</f>
        <v>112.30725857213</v>
      </c>
      <c r="G257" s="0" t="n">
        <f aca="false">(C257/30)*(C257/30)*0.02*$B$81</f>
        <v>0.000612823333460389</v>
      </c>
      <c r="H257" s="0" t="n">
        <f aca="false">H256+G257</f>
        <v>0.937312229551197</v>
      </c>
    </row>
    <row r="258" customFormat="false" ht="13.8" hidden="false" customHeight="false" outlineLevel="0" collapsed="false">
      <c r="A258" s="0" t="n">
        <f aca="false">A257+$B$81</f>
        <v>0.0171</v>
      </c>
      <c r="B258" s="0" t="n">
        <f aca="false">B257-(C257/$B$78)*($B$81)</f>
        <v>4.38934647172213</v>
      </c>
      <c r="C258" s="18" t="n">
        <f aca="false">B258/($B$79+$B$72)</f>
        <v>519.823058146477</v>
      </c>
      <c r="E258" s="0" t="n">
        <f aca="false">C258*C258*$F$83*$B$81</f>
        <v>0.0719485604064148</v>
      </c>
      <c r="F258" s="0" t="n">
        <f aca="false">F257+E258</f>
        <v>112.379207132536</v>
      </c>
      <c r="G258" s="0" t="n">
        <f aca="false">(C258/30)*(C258/30)*0.02*$B$81</f>
        <v>0.000600480026179458</v>
      </c>
      <c r="H258" s="0" t="n">
        <f aca="false">H257+G258</f>
        <v>0.937912709577376</v>
      </c>
    </row>
    <row r="259" customFormat="false" ht="13.8" hidden="false" customHeight="false" outlineLevel="0" collapsed="false">
      <c r="A259" s="0" t="n">
        <f aca="false">A258+$B$81</f>
        <v>0.0172</v>
      </c>
      <c r="B259" s="0" t="n">
        <f aca="false">B258-(C258/$B$78)*($B$81)</f>
        <v>4.34491715051303</v>
      </c>
      <c r="C259" s="18" t="n">
        <f aca="false">B259/($B$79+$B$72)</f>
        <v>514.561366965096</v>
      </c>
      <c r="E259" s="0" t="n">
        <f aca="false">C259*C259*$F$83*$B$81</f>
        <v>0.0704993936710323</v>
      </c>
      <c r="F259" s="0" t="n">
        <f aca="false">F258+E259</f>
        <v>112.449706526207</v>
      </c>
      <c r="G259" s="0" t="n">
        <f aca="false">(C259/30)*(C259/30)*0.02*$B$81</f>
        <v>0.000588385334162197</v>
      </c>
      <c r="H259" s="0" t="n">
        <f aca="false">H258+G259</f>
        <v>0.938501094911538</v>
      </c>
    </row>
    <row r="260" customFormat="false" ht="13.8" hidden="false" customHeight="false" outlineLevel="0" collapsed="false">
      <c r="A260" s="0" t="n">
        <f aca="false">A259+$B$81</f>
        <v>0.0173</v>
      </c>
      <c r="B260" s="0" t="n">
        <f aca="false">B259-(C259/$B$78)*($B$81)</f>
        <v>4.30093754649892</v>
      </c>
      <c r="C260" s="18" t="n">
        <f aca="false">B260/($B$79+$B$72)</f>
        <v>509.352935048872</v>
      </c>
      <c r="E260" s="0" t="n">
        <f aca="false">C260*C260*$F$83*$B$81</f>
        <v>0.0690794156256677</v>
      </c>
      <c r="F260" s="0" t="n">
        <f aca="false">F259+E260</f>
        <v>112.518785941833</v>
      </c>
      <c r="G260" s="0" t="n">
        <f aca="false">(C260/30)*(C260/30)*0.02*$B$81</f>
        <v>0.000576534249873111</v>
      </c>
      <c r="H260" s="0" t="n">
        <f aca="false">H259+G260</f>
        <v>0.939077629161411</v>
      </c>
    </row>
    <row r="261" customFormat="false" ht="13.8" hidden="false" customHeight="false" outlineLevel="0" collapsed="false">
      <c r="A261" s="0" t="n">
        <f aca="false">A260+$B$81</f>
        <v>0.0174</v>
      </c>
      <c r="B261" s="0" t="n">
        <f aca="false">B260-(C260/$B$78)*($B$81)</f>
        <v>4.25740310760586</v>
      </c>
      <c r="C261" s="18" t="n">
        <f aca="false">B261/($B$79+$B$72)</f>
        <v>504.197223303199</v>
      </c>
      <c r="E261" s="0" t="n">
        <f aca="false">C261*C261*$F$83*$B$81</f>
        <v>0.0676880383603144</v>
      </c>
      <c r="F261" s="0" t="n">
        <f aca="false">F260+E261</f>
        <v>112.586473980193</v>
      </c>
      <c r="G261" s="0" t="n">
        <f aca="false">(C261/30)*(C261/30)*0.02*$B$81</f>
        <v>0.000564921866637013</v>
      </c>
      <c r="H261" s="0" t="n">
        <f aca="false">H260+G261</f>
        <v>0.939642551028048</v>
      </c>
    </row>
    <row r="262" customFormat="false" ht="13.8" hidden="false" customHeight="false" outlineLevel="0" collapsed="false">
      <c r="A262" s="0" t="n">
        <f aca="false">A261+$B$81</f>
        <v>0.0175</v>
      </c>
      <c r="B262" s="0" t="n">
        <f aca="false">B261-(C261/$B$78)*($B$81)</f>
        <v>4.21430932783635</v>
      </c>
      <c r="C262" s="18" t="n">
        <f aca="false">B262/($B$79+$B$72)</f>
        <v>499.093698090234</v>
      </c>
      <c r="E262" s="0" t="n">
        <f aca="false">C262*C262*$F$83*$B$81</f>
        <v>0.0663246858064762</v>
      </c>
      <c r="F262" s="0" t="n">
        <f aca="false">F261+E262</f>
        <v>112.652798666</v>
      </c>
      <c r="G262" s="0" t="n">
        <f aca="false">(C262/30)*(C262/30)*0.02*$B$81</f>
        <v>0.000553543376607523</v>
      </c>
      <c r="H262" s="0" t="n">
        <f aca="false">H261+G262</f>
        <v>0.940196094404656</v>
      </c>
    </row>
    <row r="263" customFormat="false" ht="13.8" hidden="false" customHeight="false" outlineLevel="0" collapsed="false">
      <c r="A263" s="0" t="n">
        <f aca="false">A262+$B$81</f>
        <v>0.0175999999999999</v>
      </c>
      <c r="B263" s="0" t="n">
        <f aca="false">B262-(C262/$B$78)*($B$81)</f>
        <v>4.171651746803</v>
      </c>
      <c r="C263" s="18" t="n">
        <f aca="false">B263/($B$79+$B$72)</f>
        <v>494.041831173656</v>
      </c>
      <c r="E263" s="0" t="n">
        <f aca="false">C263*C263*$F$83*$B$81</f>
        <v>0.0649887934986591</v>
      </c>
      <c r="F263" s="0" t="n">
        <f aca="false">F262+E263</f>
        <v>112.717787459498</v>
      </c>
      <c r="G263" s="0" t="n">
        <f aca="false">(C263/30)*(C263/30)*0.02*$B$81</f>
        <v>0.000542394068776488</v>
      </c>
      <c r="H263" s="0" t="n">
        <f aca="false">H262+G263</f>
        <v>0.940738488473432</v>
      </c>
    </row>
    <row r="264" customFormat="false" ht="13.8" hidden="false" customHeight="false" outlineLevel="0" collapsed="false">
      <c r="A264" s="0" t="n">
        <f aca="false">A263+$B$81</f>
        <v>0.0177</v>
      </c>
      <c r="B264" s="0" t="n">
        <f aca="false">B263-(C263/$B$78)*($B$81)</f>
        <v>4.12942594926679</v>
      </c>
      <c r="C264" s="18" t="n">
        <f aca="false">B264/($B$79+$B$72)</f>
        <v>489.041099663998</v>
      </c>
      <c r="E264" s="0" t="n">
        <f aca="false">C264*C264*$F$83*$B$81</f>
        <v>0.0636798083406669</v>
      </c>
      <c r="F264" s="0" t="n">
        <f aca="false">F263+E264</f>
        <v>112.781467267839</v>
      </c>
      <c r="G264" s="0" t="n">
        <f aca="false">(C264/30)*(C264/30)*0.02*$B$81</f>
        <v>0.000531469327023495</v>
      </c>
      <c r="H264" s="0" t="n">
        <f aca="false">H263+G264</f>
        <v>0.941269957800456</v>
      </c>
    </row>
    <row r="265" customFormat="false" ht="13.8" hidden="false" customHeight="false" outlineLevel="0" collapsed="false">
      <c r="A265" s="0" t="n">
        <f aca="false">A264+$B$81</f>
        <v>0.0177999999999999</v>
      </c>
      <c r="B265" s="0" t="n">
        <f aca="false">B264-(C264/$B$78)*($B$81)</f>
        <v>4.08762756468012</v>
      </c>
      <c r="C265" s="18" t="n">
        <f aca="false">B265/($B$79+$B$72)</f>
        <v>484.090985964521</v>
      </c>
      <c r="E265" s="0" t="n">
        <f aca="false">C265*C265*$F$83*$B$81</f>
        <v>0.0623971883766044</v>
      </c>
      <c r="F265" s="0" t="n">
        <f aca="false">F264+E265</f>
        <v>112.843864456216</v>
      </c>
      <c r="G265" s="0" t="n">
        <f aca="false">(C265/30)*(C265/30)*0.02*$B$81</f>
        <v>0.000520764628204671</v>
      </c>
      <c r="H265" s="0" t="n">
        <f aca="false">H264+G265</f>
        <v>0.941790722428661</v>
      </c>
    </row>
    <row r="266" customFormat="false" ht="13.8" hidden="false" customHeight="false" outlineLevel="0" collapsed="false">
      <c r="A266" s="0" t="n">
        <f aca="false">A265+$B$81</f>
        <v>0.0178999999999999</v>
      </c>
      <c r="B266" s="0" t="n">
        <f aca="false">B265-(C265/$B$78)*($B$81)</f>
        <v>4.04625226673444</v>
      </c>
      <c r="C266" s="18" t="n">
        <f aca="false">B266/($B$79+$B$72)</f>
        <v>479.190977717642</v>
      </c>
      <c r="E266" s="0" t="n">
        <f aca="false">C266*C266*$F$83*$B$81</f>
        <v>0.0611404025664923</v>
      </c>
      <c r="F266" s="0" t="n">
        <f aca="false">F265+E266</f>
        <v>112.905004858782</v>
      </c>
      <c r="G266" s="0" t="n">
        <f aca="false">(C266/30)*(C266/30)*0.02*$B$81</f>
        <v>0.000510275540279977</v>
      </c>
      <c r="H266" s="0" t="n">
        <f aca="false">H265+G266</f>
        <v>0.942300997968941</v>
      </c>
    </row>
    <row r="267" customFormat="false" ht="13.8" hidden="false" customHeight="false" outlineLevel="0" collapsed="false">
      <c r="A267" s="0" t="n">
        <f aca="false">A266+$B$81</f>
        <v>0.0179999999999999</v>
      </c>
      <c r="B267" s="0" t="n">
        <f aca="false">B266-(C266/$B$78)*($B$81)</f>
        <v>4.00529577291242</v>
      </c>
      <c r="C267" s="18" t="n">
        <f aca="false">B267/($B$79+$B$72)</f>
        <v>474.340567751904</v>
      </c>
      <c r="E267" s="0" t="n">
        <f aca="false">C267*C267*$F$83*$B$81</f>
        <v>0.0599089305664027</v>
      </c>
      <c r="F267" s="0" t="n">
        <f aca="false">F266+E267</f>
        <v>112.964913789348</v>
      </c>
      <c r="G267" s="0" t="n">
        <f aca="false">(C267/30)*(C267/30)*0.02*$B$81</f>
        <v>0.000499997720478218</v>
      </c>
      <c r="H267" s="0" t="n">
        <f aca="false">H266+G267</f>
        <v>0.942800995689419</v>
      </c>
    </row>
    <row r="268" customFormat="false" ht="13.8" hidden="false" customHeight="false" outlineLevel="0" collapsed="false">
      <c r="A268" s="0" t="n">
        <f aca="false">A267+$B$81</f>
        <v>0.0180999999999999</v>
      </c>
      <c r="B268" s="0" t="n">
        <f aca="false">B267-(C267/$B$78)*($B$81)</f>
        <v>3.96475384404473</v>
      </c>
      <c r="C268" s="18" t="n">
        <f aca="false">B268/($B$79+$B$72)</f>
        <v>469.539254029479</v>
      </c>
      <c r="E268" s="0" t="n">
        <f aca="false">C268*C268*$F$83*$B$81</f>
        <v>0.0587022625130216</v>
      </c>
      <c r="F268" s="0" t="n">
        <f aca="false">F267+E268</f>
        <v>113.023616051861</v>
      </c>
      <c r="G268" s="0" t="n">
        <f aca="false">(C268/30)*(C268/30)*0.02*$B$81</f>
        <v>0.000489926913499021</v>
      </c>
      <c r="H268" s="0" t="n">
        <f aca="false">H267+G268</f>
        <v>0.943290922602918</v>
      </c>
    </row>
    <row r="269" customFormat="false" ht="13.8" hidden="false" customHeight="false" outlineLevel="0" collapsed="false">
      <c r="A269" s="0" t="n">
        <f aca="false">A268+$B$81</f>
        <v>0.0181999999999999</v>
      </c>
      <c r="B269" s="0" t="n">
        <f aca="false">B268-(C268/$B$78)*($B$81)</f>
        <v>3.92462228387127</v>
      </c>
      <c r="C269" s="18" t="n">
        <f aca="false">B269/($B$79+$B$72)</f>
        <v>464.786539594208</v>
      </c>
      <c r="E269" s="0" t="n">
        <f aca="false">C269*C269*$F$83*$B$81</f>
        <v>0.0575198988125524</v>
      </c>
      <c r="F269" s="0" t="n">
        <f aca="false">F268+E269</f>
        <v>113.081135950674</v>
      </c>
      <c r="G269" s="0" t="n">
        <f aca="false">(C269/30)*(C269/30)*0.02*$B$81</f>
        <v>0.000480058949751019</v>
      </c>
      <c r="H269" s="0" t="n">
        <f aca="false">H268+G269</f>
        <v>0.943770981552669</v>
      </c>
    </row>
    <row r="270" customFormat="false" ht="13.8" hidden="false" customHeight="false" outlineLevel="0" collapsed="false">
      <c r="A270" s="0" t="n">
        <f aca="false">A269+$B$81</f>
        <v>0.0182999999999999</v>
      </c>
      <c r="B270" s="0" t="n">
        <f aca="false">B269-(C269/$B$78)*($B$81)</f>
        <v>3.88489693860681</v>
      </c>
      <c r="C270" s="18" t="n">
        <f aca="false">B270/($B$79+$B$72)</f>
        <v>460.081932520163</v>
      </c>
      <c r="E270" s="0" t="n">
        <f aca="false">C270*C270*$F$83*$B$81</f>
        <v>0.0563613499338692</v>
      </c>
      <c r="F270" s="0" t="n">
        <f aca="false">F269+E270</f>
        <v>113.137497300608</v>
      </c>
      <c r="G270" s="0" t="n">
        <f aca="false">(C270/30)*(C270/30)*0.02*$B$81</f>
        <v>0.000470389743625529</v>
      </c>
      <c r="H270" s="0" t="n">
        <f aca="false">H269+G270</f>
        <v>0.944241371296294</v>
      </c>
    </row>
    <row r="271" customFormat="false" ht="13.8" hidden="false" customHeight="false" outlineLevel="0" collapsed="false">
      <c r="A271" s="0" t="n">
        <f aca="false">A270+$B$81</f>
        <v>0.0183999999999999</v>
      </c>
      <c r="B271" s="0" t="n">
        <f aca="false">B270-(C270/$B$78)*($B$81)</f>
        <v>3.84557369651107</v>
      </c>
      <c r="C271" s="18" t="n">
        <f aca="false">B271/($B$79+$B$72)</f>
        <v>455.42494586073</v>
      </c>
      <c r="E271" s="0" t="n">
        <f aca="false">C271*C271*$F$83*$B$81</f>
        <v>0.0552261362058384</v>
      </c>
      <c r="F271" s="0" t="n">
        <f aca="false">F270+E271</f>
        <v>113.192723436814</v>
      </c>
      <c r="G271" s="0" t="n">
        <f aca="false">(C271/30)*(C271/30)*0.02*$B$81</f>
        <v>0.000460915291804997</v>
      </c>
      <c r="H271" s="0" t="n">
        <f aca="false">H270+G271</f>
        <v>0.944702286588099</v>
      </c>
    </row>
    <row r="272" customFormat="false" ht="13.8" hidden="false" customHeight="false" outlineLevel="0" collapsed="false">
      <c r="A272" s="0" t="n">
        <f aca="false">A271+$B$81</f>
        <v>0.0184999999999999</v>
      </c>
      <c r="B272" s="0" t="n">
        <f aca="false">B271-(C271/$B$78)*($B$81)</f>
        <v>3.80664848746314</v>
      </c>
      <c r="C272" s="18" t="n">
        <f aca="false">B272/($B$79+$B$72)</f>
        <v>450.815097598206</v>
      </c>
      <c r="E272" s="0" t="n">
        <f aca="false">C272*C272*$F$83*$B$81</f>
        <v>0.054113787618721</v>
      </c>
      <c r="F272" s="0" t="n">
        <f aca="false">F271+E272</f>
        <v>113.246837224432</v>
      </c>
      <c r="G272" s="0" t="n">
        <f aca="false">(C272/30)*(C272/30)*0.02*$B$81</f>
        <v>0.000451631671605511</v>
      </c>
      <c r="H272" s="0" t="n">
        <f aca="false">H271+G272</f>
        <v>0.945153918259705</v>
      </c>
    </row>
    <row r="273" customFormat="false" ht="13.8" hidden="false" customHeight="false" outlineLevel="0" collapsed="false">
      <c r="A273" s="0" t="n">
        <f aca="false">A272+$B$81</f>
        <v>0.0185999999999999</v>
      </c>
      <c r="B273" s="0" t="n">
        <f aca="false">B272-(C272/$B$78)*($B$81)</f>
        <v>3.76811728254022</v>
      </c>
      <c r="C273" s="18" t="n">
        <f aca="false">B273/($B$79+$B$72)</f>
        <v>446.251910593913</v>
      </c>
      <c r="E273" s="0" t="n">
        <f aca="false">C273*C273*$F$83*$B$81</f>
        <v>0.053023843629576</v>
      </c>
      <c r="F273" s="0" t="n">
        <f aca="false">F272+E273</f>
        <v>113.299861068062</v>
      </c>
      <c r="G273" s="0" t="n">
        <f aca="false">(C273/30)*(C273/30)*0.02*$B$81</f>
        <v>0.000442535039352706</v>
      </c>
      <c r="H273" s="0" t="n">
        <f aca="false">H272+G273</f>
        <v>0.945596453299058</v>
      </c>
    </row>
    <row r="274" customFormat="false" ht="13.8" hidden="false" customHeight="false" outlineLevel="0" collapsed="false">
      <c r="A274" s="0" t="n">
        <f aca="false">A273+$B$81</f>
        <v>0.0186999999999999</v>
      </c>
      <c r="B274" s="0" t="n">
        <f aca="false">B273-(C273/$B$78)*($B$81)</f>
        <v>3.72997609360057</v>
      </c>
      <c r="C274" s="18" t="n">
        <f aca="false">B274/($B$79+$B$72)</f>
        <v>441.734912538808</v>
      </c>
      <c r="E274" s="0" t="n">
        <f aca="false">C274*C274*$F$83*$B$81</f>
        <v>0.0519558529715829</v>
      </c>
      <c r="F274" s="0" t="n">
        <f aca="false">F273+E274</f>
        <v>113.351816921034</v>
      </c>
      <c r="G274" s="0" t="n">
        <f aca="false">(C274/30)*(C274/30)*0.02*$B$81</f>
        <v>0.000433621628790373</v>
      </c>
      <c r="H274" s="0" t="n">
        <f aca="false">H273+G274</f>
        <v>0.946030074927848</v>
      </c>
    </row>
    <row r="275" customFormat="false" ht="13.8" hidden="false" customHeight="false" outlineLevel="0" collapsed="false">
      <c r="A275" s="0" t="n">
        <f aca="false">A274+$B$81</f>
        <v>0.0187999999999999</v>
      </c>
      <c r="B275" s="0" t="n">
        <f aca="false">B274-(C274/$B$78)*($B$81)</f>
        <v>3.69222097287076</v>
      </c>
      <c r="C275" s="18" t="n">
        <f aca="false">B275/($B$79+$B$72)</f>
        <v>437.263635904598</v>
      </c>
      <c r="E275" s="0" t="n">
        <f aca="false">C275*C275*$F$83*$B$81</f>
        <v>0.0509093734672045</v>
      </c>
      <c r="F275" s="0" t="n">
        <f aca="false">F274+E275</f>
        <v>113.402726294501</v>
      </c>
      <c r="G275" s="0" t="n">
        <f aca="false">(C275/30)*(C275/30)*0.02*$B$81</f>
        <v>0.000424887749521131</v>
      </c>
      <c r="H275" s="0" t="n">
        <f aca="false">H274+G275</f>
        <v>0.946454962677369</v>
      </c>
    </row>
    <row r="276" customFormat="false" ht="13.8" hidden="false" customHeight="false" outlineLevel="0" collapsed="false">
      <c r="A276" s="0" t="n">
        <f aca="false">A275+$B$81</f>
        <v>0.0188999999999999</v>
      </c>
      <c r="B276" s="0" t="n">
        <f aca="false">B275-(C275/$B$78)*($B$81)</f>
        <v>3.65484801253703</v>
      </c>
      <c r="C276" s="18" t="n">
        <f aca="false">B276/($B$79+$B$72)</f>
        <v>432.837617895352</v>
      </c>
      <c r="E276" s="0" t="n">
        <f aca="false">C276*C276*$F$83*$B$81</f>
        <v>0.0498839718451136</v>
      </c>
      <c r="F276" s="0" t="n">
        <f aca="false">F275+E276</f>
        <v>113.452610266346</v>
      </c>
      <c r="G276" s="0" t="n">
        <f aca="false">(C276/30)*(C276/30)*0.02*$B$81</f>
        <v>0.000416329785478494</v>
      </c>
      <c r="H276" s="0" t="n">
        <f aca="false">H275+G276</f>
        <v>0.946871292462848</v>
      </c>
    </row>
    <row r="277" customFormat="false" ht="13.8" hidden="false" customHeight="false" outlineLevel="0" collapsed="false">
      <c r="A277" s="0" t="n">
        <f aca="false">A276+$B$81</f>
        <v>0.0189999999999999</v>
      </c>
      <c r="B277" s="0" t="n">
        <f aca="false">B276-(C276/$B$78)*($B$81)</f>
        <v>3.61785334434085</v>
      </c>
      <c r="C277" s="18" t="n">
        <f aca="false">B277/($B$79+$B$72)</f>
        <v>428.456400399593</v>
      </c>
      <c r="E277" s="0" t="n">
        <f aca="false">C277*C277*$F$83*$B$81</f>
        <v>0.0488792235608067</v>
      </c>
      <c r="F277" s="0" t="n">
        <f aca="false">F276+E277</f>
        <v>113.501489489907</v>
      </c>
      <c r="G277" s="0" t="n">
        <f aca="false">(C277/30)*(C277/30)*0.02*$B$81</f>
        <v>0.000407944193429726</v>
      </c>
      <c r="H277" s="0" t="n">
        <f aca="false">H276+G277</f>
        <v>0.947279236656277</v>
      </c>
    </row>
    <row r="278" customFormat="false" ht="13.8" hidden="false" customHeight="false" outlineLevel="0" collapsed="false">
      <c r="A278" s="0" t="n">
        <f aca="false">A277+$B$81</f>
        <v>0.0190999999999999</v>
      </c>
      <c r="B278" s="0" t="n">
        <f aca="false">B277-(C277/$B$78)*($B$81)</f>
        <v>3.58123313917849</v>
      </c>
      <c r="C278" s="18" t="n">
        <f aca="false">B278/($B$79+$B$72)</f>
        <v>424.11952994289</v>
      </c>
      <c r="E278" s="0" t="n">
        <f aca="false">C278*C278*$F$83*$B$81</f>
        <v>0.0478947126208306</v>
      </c>
      <c r="F278" s="0" t="n">
        <f aca="false">F277+E278</f>
        <v>113.549384202528</v>
      </c>
      <c r="G278" s="0" t="n">
        <f aca="false">(C278/30)*(C278/30)*0.02*$B$81</f>
        <v>0.000399727501508839</v>
      </c>
      <c r="H278" s="0" t="n">
        <f aca="false">H277+G278</f>
        <v>0.947678964157786</v>
      </c>
    </row>
    <row r="279" customFormat="false" ht="13.8" hidden="false" customHeight="false" outlineLevel="0" collapsed="false">
      <c r="A279" s="0" t="n">
        <f aca="false">A278+$B$81</f>
        <v>0.0191999999999999</v>
      </c>
      <c r="B279" s="0" t="n">
        <f aca="false">B278-(C278/$B$78)*($B$81)</f>
        <v>3.54498360670474</v>
      </c>
      <c r="C279" s="18" t="n">
        <f aca="false">B279/($B$79+$B$72)</f>
        <v>419.826557640912</v>
      </c>
      <c r="E279" s="0" t="n">
        <f aca="false">C279*C279*$F$83*$B$81</f>
        <v>0.0469300314105499</v>
      </c>
      <c r="F279" s="0" t="n">
        <f aca="false">F278+E279</f>
        <v>113.596314233938</v>
      </c>
      <c r="G279" s="0" t="n">
        <f aca="false">(C279/30)*(C279/30)*0.02*$B$81</f>
        <v>0.000391676307779151</v>
      </c>
      <c r="H279" s="0" t="n">
        <f aca="false">H278+G279</f>
        <v>0.948070640465565</v>
      </c>
    </row>
    <row r="280" customFormat="false" ht="13.8" hidden="false" customHeight="false" outlineLevel="0" collapsed="false">
      <c r="A280" s="0" t="n">
        <f aca="false">A279+$B$81</f>
        <v>0.0192999999999999</v>
      </c>
      <c r="B280" s="0" t="n">
        <f aca="false">B279-(C279/$B$78)*($B$81)</f>
        <v>3.50910099494056</v>
      </c>
      <c r="C280" s="18" t="n">
        <f aca="false">B280/($B$79+$B$72)</f>
        <v>415.577039152976</v>
      </c>
      <c r="E280" s="0" t="n">
        <f aca="false">C280*C280*$F$83*$B$81</f>
        <v>0.0459847805253833</v>
      </c>
      <c r="F280" s="0" t="n">
        <f aca="false">F279+E280</f>
        <v>113.642299014464</v>
      </c>
      <c r="G280" s="0" t="n">
        <f aca="false">(C280/30)*(C280/30)*0.02*$B$81</f>
        <v>0.000383787278824787</v>
      </c>
      <c r="H280" s="0" t="n">
        <f aca="false">H279+G280</f>
        <v>0.94845442774439</v>
      </c>
    </row>
    <row r="281" customFormat="false" ht="13.8" hidden="false" customHeight="false" outlineLevel="0" collapsed="false">
      <c r="A281" s="0" t="n">
        <f aca="false">A280+$B$81</f>
        <v>0.0193999999999999</v>
      </c>
      <c r="B281" s="0" t="n">
        <f aca="false">B280-(C280/$B$78)*($B$81)</f>
        <v>3.47358158988475</v>
      </c>
      <c r="C281" s="18" t="n">
        <f aca="false">B281/($B$79+$B$72)</f>
        <v>411.37053463605</v>
      </c>
      <c r="E281" s="0" t="n">
        <f aca="false">C281*C281*$F$83*$B$81</f>
        <v>0.045058568605439</v>
      </c>
      <c r="F281" s="0" t="n">
        <f aca="false">F280+E281</f>
        <v>113.687357583069</v>
      </c>
      <c r="G281" s="0" t="n">
        <f aca="false">(C281/30)*(C281/30)*0.02*$B$81</f>
        <v>0.000376057148370554</v>
      </c>
      <c r="H281" s="0" t="n">
        <f aca="false">H280+G281</f>
        <v>0.948830484892761</v>
      </c>
    </row>
    <row r="282" customFormat="false" ht="13.8" hidden="false" customHeight="false" outlineLevel="0" collapsed="false">
      <c r="A282" s="0" t="n">
        <f aca="false">A281+$B$81</f>
        <v>0.0194999999999999</v>
      </c>
      <c r="B282" s="0" t="n">
        <f aca="false">B281-(C281/$B$78)*($B$81)</f>
        <v>3.43842171512953</v>
      </c>
      <c r="C282" s="18" t="n">
        <f aca="false">B282/($B$79+$B$72)</f>
        <v>407.206608699227</v>
      </c>
      <c r="E282" s="0" t="n">
        <f aca="false">C282*C282*$F$83*$B$81</f>
        <v>0.0441510121734811</v>
      </c>
      <c r="F282" s="0" t="n">
        <f aca="false">F281+E282</f>
        <v>113.731508595242</v>
      </c>
      <c r="G282" s="0" t="n">
        <f aca="false">(C282/30)*(C282/30)*0.02*$B$81</f>
        <v>0.000368482715929612</v>
      </c>
      <c r="H282" s="0" t="n">
        <f aca="false">H281+G282</f>
        <v>0.94919896760869</v>
      </c>
    </row>
    <row r="283" customFormat="false" ht="13.8" hidden="false" customHeight="false" outlineLevel="0" collapsed="false">
      <c r="A283" s="0" t="n">
        <f aca="false">A282+$B$81</f>
        <v>0.0195999999999999</v>
      </c>
      <c r="B283" s="0" t="n">
        <f aca="false">B282-(C282/$B$78)*($B$81)</f>
        <v>3.40361773148002</v>
      </c>
      <c r="C283" s="18" t="n">
        <f aca="false">B283/($B$79+$B$72)</f>
        <v>403.084830358665</v>
      </c>
      <c r="E283" s="0" t="n">
        <f aca="false">C283*C283*$F$83*$B$81</f>
        <v>0.0432617354761593</v>
      </c>
      <c r="F283" s="0" t="n">
        <f aca="false">F282+E283</f>
        <v>113.774770330719</v>
      </c>
      <c r="G283" s="0" t="n">
        <f aca="false">(C283/30)*(C283/30)*0.02*$B$81</f>
        <v>0.000361060845478386</v>
      </c>
      <c r="H283" s="0" t="n">
        <f aca="false">H282+G283</f>
        <v>0.949560028454169</v>
      </c>
    </row>
    <row r="284" customFormat="false" ht="13.8" hidden="false" customHeight="false" outlineLevel="0" collapsed="false">
      <c r="A284" s="0" t="n">
        <f aca="false">A283+$B$81</f>
        <v>0.0196999999999999</v>
      </c>
      <c r="B284" s="0" t="n">
        <f aca="false">B283-(C283/$B$78)*($B$81)</f>
        <v>3.36916603657757</v>
      </c>
      <c r="C284" s="18" t="n">
        <f aca="false">B284/($B$79+$B$72)</f>
        <v>399.004772992974</v>
      </c>
      <c r="E284" s="0" t="n">
        <f aca="false">C284*C284*$F$83*$B$81</f>
        <v>0.0423903703284366</v>
      </c>
      <c r="F284" s="0" t="n">
        <f aca="false">F283+E284</f>
        <v>113.817160701047</v>
      </c>
      <c r="G284" s="0" t="n">
        <f aca="false">(C284/30)*(C284/30)*0.02*$B$81</f>
        <v>0.000353788464158166</v>
      </c>
      <c r="H284" s="0" t="n">
        <f aca="false">H283+G284</f>
        <v>0.949913816918327</v>
      </c>
    </row>
    <row r="285" customFormat="false" ht="13.8" hidden="false" customHeight="false" outlineLevel="0" collapsed="false">
      <c r="A285" s="0" t="n">
        <f aca="false">A284+$B$81</f>
        <v>0.0197999999999999</v>
      </c>
      <c r="B285" s="0" t="n">
        <f aca="false">B284-(C284/$B$78)*($B$81)</f>
        <v>3.33506306452689</v>
      </c>
      <c r="C285" s="18" t="n">
        <f aca="false">B285/($B$79+$B$72)</f>
        <v>394.96601429906</v>
      </c>
      <c r="E285" s="0" t="n">
        <f aca="false">C285*C285*$F$83*$B$81</f>
        <v>0.0415365559611509</v>
      </c>
      <c r="F285" s="0" t="n">
        <f aca="false">F284+E285</f>
        <v>113.858697257008</v>
      </c>
      <c r="G285" s="0" t="n">
        <f aca="false">(C285/30)*(C285/30)*0.02*$B$81</f>
        <v>0.000346662561002856</v>
      </c>
      <c r="H285" s="0" t="n">
        <f aca="false">H284+G285</f>
        <v>0.95026047947933</v>
      </c>
    </row>
    <row r="286" customFormat="false" ht="13.8" hidden="false" customHeight="false" outlineLevel="0" collapsed="false">
      <c r="A286" s="0" t="n">
        <f aca="false">A285+$B$81</f>
        <v>0.0198999999999999</v>
      </c>
      <c r="B286" s="0" t="n">
        <f aca="false">B285-(C285/$B$78)*($B$81)</f>
        <v>3.30130528552697</v>
      </c>
      <c r="C286" s="18" t="n">
        <f aca="false">B286/($B$79+$B$72)</f>
        <v>390.968136248415</v>
      </c>
      <c r="E286" s="0" t="n">
        <f aca="false">C286*C286*$F$83*$B$81</f>
        <v>0.0406999388716464</v>
      </c>
      <c r="F286" s="0" t="n">
        <f aca="false">F285+E286</f>
        <v>113.89939719588</v>
      </c>
      <c r="G286" s="0" t="n">
        <f aca="false">(C286/30)*(C286/30)*0.02*$B$81</f>
        <v>0.000339680185692354</v>
      </c>
      <c r="H286" s="0" t="n">
        <f aca="false">H285+G286</f>
        <v>0.950600159665022</v>
      </c>
    </row>
    <row r="287" customFormat="false" ht="13.8" hidden="false" customHeight="false" outlineLevel="0" collapsed="false">
      <c r="A287" s="0" t="n">
        <f aca="false">A286+$B$81</f>
        <v>0.0199999999999999</v>
      </c>
      <c r="B287" s="0" t="n">
        <f aca="false">B286-(C286/$B$78)*($B$81)</f>
        <v>3.26788920550574</v>
      </c>
      <c r="C287" s="18" t="n">
        <f aca="false">B287/($B$79+$B$72)</f>
        <v>387.010725043852</v>
      </c>
      <c r="E287" s="0" t="n">
        <f aca="false">C287*C287*$F$83*$B$81</f>
        <v>0.0398801726774136</v>
      </c>
      <c r="F287" s="0" t="n">
        <f aca="false">F286+E287</f>
        <v>113.939277368557</v>
      </c>
      <c r="G287" s="0" t="n">
        <f aca="false">(C287/30)*(C287/30)*0.02*$B$81</f>
        <v>0.00033283844733104</v>
      </c>
      <c r="H287" s="0" t="n">
        <f aca="false">H286+G287</f>
        <v>0.950932998112353</v>
      </c>
    </row>
    <row r="288" customFormat="false" ht="13.8" hidden="false" customHeight="false" outlineLevel="0" collapsed="false">
      <c r="C288" s="18"/>
    </row>
    <row r="289" customFormat="false" ht="13.8" hidden="false" customHeight="false" outlineLevel="0" collapsed="false">
      <c r="C289" s="18"/>
    </row>
    <row r="290" customFormat="false" ht="13.8" hidden="false" customHeight="false" outlineLevel="0" collapsed="false">
      <c r="C290" s="18"/>
    </row>
    <row r="291" customFormat="false" ht="13.8" hidden="false" customHeight="false" outlineLevel="0" collapsed="false">
      <c r="C291" s="18"/>
    </row>
    <row r="292" customFormat="false" ht="13.8" hidden="false" customHeight="false" outlineLevel="0" collapsed="false">
      <c r="C292" s="18"/>
    </row>
    <row r="293" customFormat="false" ht="13.8" hidden="false" customHeight="false" outlineLevel="0" collapsed="false">
      <c r="C293" s="18"/>
    </row>
    <row r="294" customFormat="false" ht="13.8" hidden="false" customHeight="false" outlineLevel="0" collapsed="false">
      <c r="C294" s="18"/>
    </row>
    <row r="295" customFormat="false" ht="13.8" hidden="false" customHeight="false" outlineLevel="0" collapsed="false">
      <c r="C295" s="18"/>
    </row>
    <row r="296" customFormat="false" ht="13.8" hidden="false" customHeight="false" outlineLevel="0" collapsed="false">
      <c r="C296" s="18"/>
    </row>
    <row r="297" customFormat="false" ht="13.8" hidden="false" customHeight="false" outlineLevel="0" collapsed="false">
      <c r="C297" s="18"/>
    </row>
    <row r="298" customFormat="false" ht="13.8" hidden="false" customHeight="false" outlineLevel="0" collapsed="false">
      <c r="C298" s="18"/>
    </row>
    <row r="299" customFormat="false" ht="13.8" hidden="false" customHeight="false" outlineLevel="0" collapsed="false">
      <c r="C299" s="18"/>
    </row>
    <row r="300" customFormat="false" ht="13.8" hidden="false" customHeight="false" outlineLevel="0" collapsed="false">
      <c r="C300" s="18"/>
    </row>
    <row r="301" customFormat="false" ht="13.8" hidden="false" customHeight="false" outlineLevel="0" collapsed="false">
      <c r="C301" s="18"/>
    </row>
    <row r="302" customFormat="false" ht="13.8" hidden="false" customHeight="false" outlineLevel="0" collapsed="false">
      <c r="C302" s="18"/>
    </row>
    <row r="303" customFormat="false" ht="13.8" hidden="false" customHeight="false" outlineLevel="0" collapsed="false">
      <c r="C303" s="18"/>
    </row>
    <row r="304" customFormat="false" ht="13.8" hidden="false" customHeight="false" outlineLevel="0" collapsed="false">
      <c r="C304" s="18"/>
    </row>
    <row r="305" customFormat="false" ht="13.8" hidden="false" customHeight="false" outlineLevel="0" collapsed="false">
      <c r="C305" s="18"/>
    </row>
    <row r="306" customFormat="false" ht="13.8" hidden="false" customHeight="false" outlineLevel="0" collapsed="false">
      <c r="C306" s="18"/>
    </row>
    <row r="307" customFormat="false" ht="13.8" hidden="false" customHeight="false" outlineLevel="0" collapsed="false">
      <c r="C307" s="18"/>
    </row>
    <row r="308" customFormat="false" ht="13.8" hidden="false" customHeight="false" outlineLevel="0" collapsed="false">
      <c r="C308" s="18"/>
    </row>
    <row r="309" customFormat="false" ht="13.8" hidden="false" customHeight="false" outlineLevel="0" collapsed="false">
      <c r="C309" s="18"/>
    </row>
    <row r="310" customFormat="false" ht="13.8" hidden="false" customHeight="false" outlineLevel="0" collapsed="false">
      <c r="C310" s="18"/>
    </row>
    <row r="311" customFormat="false" ht="13.8" hidden="false" customHeight="false" outlineLevel="0" collapsed="false">
      <c r="C311" s="18"/>
    </row>
    <row r="312" customFormat="false" ht="13.8" hidden="false" customHeight="false" outlineLevel="0" collapsed="false">
      <c r="C312" s="18"/>
    </row>
    <row r="313" customFormat="false" ht="13.8" hidden="false" customHeight="false" outlineLevel="0" collapsed="false">
      <c r="C313" s="18"/>
    </row>
    <row r="314" customFormat="false" ht="13.8" hidden="false" customHeight="false" outlineLevel="0" collapsed="false">
      <c r="C314" s="18"/>
    </row>
    <row r="315" customFormat="false" ht="13.8" hidden="false" customHeight="false" outlineLevel="0" collapsed="false">
      <c r="C315" s="18"/>
    </row>
    <row r="316" customFormat="false" ht="13.8" hidden="false" customHeight="false" outlineLevel="0" collapsed="false">
      <c r="C316" s="18"/>
    </row>
    <row r="317" customFormat="false" ht="13.8" hidden="false" customHeight="false" outlineLevel="0" collapsed="false">
      <c r="C317" s="18"/>
    </row>
    <row r="318" customFormat="false" ht="13.8" hidden="false" customHeight="false" outlineLevel="0" collapsed="false">
      <c r="C318" s="18"/>
    </row>
    <row r="319" customFormat="false" ht="13.8" hidden="false" customHeight="false" outlineLevel="0" collapsed="false">
      <c r="C319" s="18"/>
    </row>
    <row r="320" customFormat="false" ht="13.8" hidden="false" customHeight="false" outlineLevel="0" collapsed="false">
      <c r="C320" s="18"/>
    </row>
    <row r="321" customFormat="false" ht="13.8" hidden="false" customHeight="false" outlineLevel="0" collapsed="false">
      <c r="C321" s="18"/>
    </row>
    <row r="322" customFormat="false" ht="13.8" hidden="false" customHeight="false" outlineLevel="0" collapsed="false">
      <c r="C322" s="18"/>
    </row>
    <row r="323" customFormat="false" ht="13.8" hidden="false" customHeight="false" outlineLevel="0" collapsed="false">
      <c r="C323" s="18"/>
    </row>
    <row r="324" customFormat="false" ht="13.8" hidden="false" customHeight="false" outlineLevel="0" collapsed="false">
      <c r="C324" s="18"/>
    </row>
    <row r="325" customFormat="false" ht="13.8" hidden="false" customHeight="false" outlineLevel="0" collapsed="false">
      <c r="C325" s="18"/>
    </row>
    <row r="326" customFormat="false" ht="13.8" hidden="false" customHeight="false" outlineLevel="0" collapsed="false">
      <c r="C326" s="18"/>
    </row>
    <row r="327" customFormat="false" ht="13.8" hidden="false" customHeight="false" outlineLevel="0" collapsed="false">
      <c r="C327" s="18"/>
    </row>
    <row r="328" customFormat="false" ht="13.8" hidden="false" customHeight="false" outlineLevel="0" collapsed="false">
      <c r="C328" s="18"/>
    </row>
    <row r="329" customFormat="false" ht="13.8" hidden="false" customHeight="false" outlineLevel="0" collapsed="false">
      <c r="C329" s="18"/>
    </row>
    <row r="330" customFormat="false" ht="13.8" hidden="false" customHeight="false" outlineLevel="0" collapsed="false">
      <c r="C330" s="18"/>
    </row>
    <row r="331" customFormat="false" ht="13.8" hidden="false" customHeight="false" outlineLevel="0" collapsed="false">
      <c r="C331" s="18"/>
    </row>
    <row r="332" customFormat="false" ht="13.8" hidden="false" customHeight="false" outlineLevel="0" collapsed="false">
      <c r="C332" s="18"/>
    </row>
    <row r="333" customFormat="false" ht="13.8" hidden="false" customHeight="false" outlineLevel="0" collapsed="false">
      <c r="C333" s="18"/>
    </row>
    <row r="334" customFormat="false" ht="13.8" hidden="false" customHeight="false" outlineLevel="0" collapsed="false">
      <c r="C334" s="18"/>
    </row>
    <row r="335" customFormat="false" ht="13.8" hidden="false" customHeight="false" outlineLevel="0" collapsed="false">
      <c r="C335" s="18"/>
    </row>
    <row r="336" customFormat="false" ht="13.8" hidden="false" customHeight="false" outlineLevel="0" collapsed="false">
      <c r="C336" s="18"/>
    </row>
    <row r="337" customFormat="false" ht="13.8" hidden="false" customHeight="false" outlineLevel="0" collapsed="false">
      <c r="C337" s="18"/>
    </row>
    <row r="338" customFormat="false" ht="13.8" hidden="false" customHeight="false" outlineLevel="0" collapsed="false">
      <c r="C338" s="18"/>
    </row>
    <row r="339" customFormat="false" ht="13.8" hidden="false" customHeight="false" outlineLevel="0" collapsed="false">
      <c r="C339" s="18"/>
    </row>
    <row r="340" customFormat="false" ht="13.8" hidden="false" customHeight="false" outlineLevel="0" collapsed="false">
      <c r="C340" s="18"/>
    </row>
    <row r="341" customFormat="false" ht="13.8" hidden="false" customHeight="false" outlineLevel="0" collapsed="false">
      <c r="C341" s="18"/>
    </row>
    <row r="342" customFormat="false" ht="13.8" hidden="false" customHeight="false" outlineLevel="0" collapsed="false">
      <c r="C342" s="18"/>
    </row>
    <row r="343" customFormat="false" ht="13.8" hidden="false" customHeight="false" outlineLevel="0" collapsed="false">
      <c r="C343" s="18"/>
    </row>
    <row r="344" customFormat="false" ht="13.8" hidden="false" customHeight="false" outlineLevel="0" collapsed="false"/>
    <row r="345" customFormat="false" ht="13.8" hidden="false" customHeight="false" outlineLevel="0" collapsed="false"/>
    <row r="346" customFormat="false" ht="13.8" hidden="false" customHeight="false" outlineLevel="0" collapsed="false"/>
    <row r="347" customFormat="false" ht="13.8" hidden="false" customHeight="false" outlineLevel="0" collapsed="false"/>
    <row r="348" customFormat="false" ht="13.8" hidden="false" customHeight="false" outlineLevel="0" collapsed="false"/>
    <row r="349" customFormat="false" ht="13.8" hidden="false" customHeight="false" outlineLevel="0" collapsed="false"/>
    <row r="350" customFormat="false" ht="13.8" hidden="false" customHeight="false" outlineLevel="0" collapsed="false"/>
    <row r="351" customFormat="false" ht="13.8" hidden="false" customHeight="false" outlineLevel="0" collapsed="false"/>
    <row r="352" customFormat="false" ht="13.8" hidden="false" customHeight="false" outlineLevel="0" collapsed="false"/>
    <row r="353" customFormat="false" ht="13.8" hidden="false" customHeight="false" outlineLevel="0" collapsed="false"/>
    <row r="354" customFormat="false" ht="13.8" hidden="false" customHeight="false" outlineLevel="0" collapsed="false"/>
    <row r="355" customFormat="false" ht="13.8" hidden="false" customHeight="false" outlineLevel="0" collapsed="false"/>
    <row r="356" customFormat="false" ht="13.8" hidden="false" customHeight="false" outlineLevel="0" collapsed="false"/>
    <row r="357" customFormat="false" ht="13.8" hidden="false" customHeight="false" outlineLevel="0" collapsed="false"/>
    <row r="358" customFormat="false" ht="13.8" hidden="false" customHeight="false" outlineLevel="0" collapsed="false"/>
  </sheetData>
  <mergeCells count="2">
    <mergeCell ref="A36:A40"/>
    <mergeCell ref="B36:B4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7:E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1" activeCellId="0" sqref="B21"/>
    </sheetView>
  </sheetViews>
  <sheetFormatPr defaultColWidth="11.60546875" defaultRowHeight="12.8" zeroHeight="false" outlineLevelRow="0" outlineLevelCol="0"/>
  <cols>
    <col collapsed="false" customWidth="true" hidden="false" outlineLevel="0" max="1" min="1" style="0" width="21.67"/>
  </cols>
  <sheetData>
    <row r="7" customFormat="false" ht="12.8" hidden="false" customHeight="false" outlineLevel="0" collapsed="false">
      <c r="A7" s="0" t="s">
        <v>134</v>
      </c>
      <c r="B7" s="1" t="n">
        <v>1E-007</v>
      </c>
      <c r="C7" s="1" t="n">
        <v>1E-008</v>
      </c>
      <c r="D7" s="1" t="n">
        <v>1E-009</v>
      </c>
      <c r="E7" s="0" t="s">
        <v>120</v>
      </c>
    </row>
    <row r="8" customFormat="false" ht="13.8" hidden="false" customHeight="false" outlineLevel="0" collapsed="false">
      <c r="B8" s="1" t="n">
        <f aca="false">B7*1000000000</f>
        <v>100</v>
      </c>
      <c r="C8" s="1" t="n">
        <f aca="false">C7*1000000000</f>
        <v>10</v>
      </c>
      <c r="D8" s="1" t="n">
        <f aca="false">D7*1000000000</f>
        <v>1</v>
      </c>
      <c r="E8" s="0" t="s">
        <v>135</v>
      </c>
    </row>
    <row r="9" customFormat="false" ht="13.8" hidden="false" customHeight="false" outlineLevel="0" collapsed="false">
      <c r="A9" s="0" t="s">
        <v>136</v>
      </c>
      <c r="B9" s="0" t="n">
        <v>220000</v>
      </c>
      <c r="C9" s="0" t="n">
        <v>220000</v>
      </c>
      <c r="D9" s="0" t="n">
        <v>220000</v>
      </c>
      <c r="E9" s="0" t="s">
        <v>5</v>
      </c>
    </row>
    <row r="10" customFormat="false" ht="13.8" hidden="false" customHeight="false" outlineLevel="0" collapsed="false">
      <c r="A10" s="0" t="s">
        <v>137</v>
      </c>
      <c r="B10" s="0" t="n">
        <v>10000</v>
      </c>
      <c r="C10" s="0" t="n">
        <v>10000</v>
      </c>
      <c r="D10" s="0" t="n">
        <v>10000</v>
      </c>
      <c r="E10" s="0" t="s">
        <v>5</v>
      </c>
    </row>
    <row r="11" customFormat="false" ht="13.8" hidden="false" customHeight="false" outlineLevel="0" collapsed="false">
      <c r="A11" s="0" t="s">
        <v>138</v>
      </c>
      <c r="B11" s="0" t="n">
        <v>1000</v>
      </c>
      <c r="C11" s="0" t="n">
        <v>1000</v>
      </c>
      <c r="D11" s="0" t="n">
        <v>1000</v>
      </c>
      <c r="E11" s="0" t="s">
        <v>5</v>
      </c>
    </row>
    <row r="13" customFormat="false" ht="13.8" hidden="false" customHeight="false" outlineLevel="0" collapsed="false">
      <c r="A13" s="0" t="s">
        <v>139</v>
      </c>
      <c r="B13" s="0" t="n">
        <f aca="false">B10*B7</f>
        <v>0.001</v>
      </c>
      <c r="C13" s="0" t="n">
        <f aca="false">C10*C7</f>
        <v>0.0001</v>
      </c>
      <c r="D13" s="0" t="n">
        <f aca="false">D10*D7</f>
        <v>1E-005</v>
      </c>
      <c r="E13" s="0" t="s">
        <v>126</v>
      </c>
    </row>
    <row r="14" customFormat="false" ht="13.8" hidden="false" customHeight="false" outlineLevel="0" collapsed="false">
      <c r="B14" s="0" t="n">
        <f aca="false">B13*1000000</f>
        <v>1000</v>
      </c>
      <c r="C14" s="0" t="n">
        <f aca="false">C13*1000000</f>
        <v>100</v>
      </c>
      <c r="D14" s="0" t="n">
        <f aca="false">D13*1000000</f>
        <v>10</v>
      </c>
      <c r="E14" s="0" t="s">
        <v>140</v>
      </c>
    </row>
    <row r="18" customFormat="false" ht="12.8" hidden="false" customHeight="false" outlineLevel="0" collapsed="false">
      <c r="B18" s="0" t="s">
        <v>141</v>
      </c>
    </row>
    <row r="19" customFormat="false" ht="12.8" hidden="false" customHeight="false" outlineLevel="0" collapsed="false">
      <c r="B19" s="0" t="s">
        <v>142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4"/>
  <sheetViews>
    <sheetView showFormulas="false" showGridLines="true" showRowColHeaders="true" showZeros="true" rightToLeft="false" tabSelected="false" showOutlineSymbols="true" defaultGridColor="true" view="normal" topLeftCell="A36" colorId="64" zoomScale="100" zoomScaleNormal="100" zoomScalePageLayoutView="100" workbookViewId="0">
      <selection pane="topLeft" activeCell="A2" activeCellId="0" sqref="A2"/>
    </sheetView>
  </sheetViews>
  <sheetFormatPr defaultColWidth="11.58984375" defaultRowHeight="12.8" zeroHeight="false" outlineLevelRow="0" outlineLevelCol="0"/>
  <cols>
    <col collapsed="false" customWidth="true" hidden="false" outlineLevel="0" max="1" min="1" style="0" width="38.13"/>
  </cols>
  <sheetData>
    <row r="1" customFormat="false" ht="13.8" hidden="false" customHeight="false" outlineLevel="0" collapsed="false"/>
    <row r="2" customFormat="false" ht="13.8" hidden="false" customHeight="false" outlineLevel="0" collapsed="false">
      <c r="A2" s="25" t="s">
        <v>143</v>
      </c>
    </row>
    <row r="3" customFormat="false" ht="13.8" hidden="false" customHeight="false" outlineLevel="0" collapsed="false">
      <c r="A3" s="25" t="s">
        <v>144</v>
      </c>
    </row>
    <row r="4" customFormat="false" ht="13.8" hidden="false" customHeight="false" outlineLevel="0" collapsed="false">
      <c r="A4" s="25"/>
    </row>
    <row r="5" customFormat="false" ht="13.8" hidden="false" customHeight="false" outlineLevel="0" collapsed="false">
      <c r="A5" s="25" t="s">
        <v>145</v>
      </c>
    </row>
    <row r="7" customFormat="false" ht="12.8" hidden="false" customHeight="false" outlineLevel="0" collapsed="false">
      <c r="A7" s="0" t="s">
        <v>146</v>
      </c>
      <c r="B7" s="0" t="n">
        <v>0.0015</v>
      </c>
      <c r="C7" s="0" t="s">
        <v>5</v>
      </c>
    </row>
    <row r="8" customFormat="false" ht="12.8" hidden="false" customHeight="false" outlineLevel="0" collapsed="false">
      <c r="A8" s="0" t="s">
        <v>147</v>
      </c>
      <c r="B8" s="0" t="n">
        <v>25</v>
      </c>
      <c r="C8" s="0" t="s">
        <v>15</v>
      </c>
    </row>
    <row r="10" customFormat="false" ht="12.8" hidden="false" customHeight="false" outlineLevel="0" collapsed="false">
      <c r="A10" s="0" t="s">
        <v>148</v>
      </c>
      <c r="B10" s="0" t="n">
        <f aca="false">B8/B7</f>
        <v>16666.6666666667</v>
      </c>
      <c r="C10" s="0" t="s">
        <v>149</v>
      </c>
    </row>
    <row r="12" customFormat="false" ht="12.8" hidden="false" customHeight="false" outlineLevel="0" collapsed="false">
      <c r="A12" s="0" t="s">
        <v>68</v>
      </c>
      <c r="B12" s="0" t="n">
        <v>10</v>
      </c>
    </row>
    <row r="13" customFormat="false" ht="12.8" hidden="false" customHeight="false" outlineLevel="0" collapsed="false">
      <c r="A13" s="0" t="s">
        <v>150</v>
      </c>
      <c r="B13" s="0" t="n">
        <v>2</v>
      </c>
    </row>
    <row r="15" customFormat="false" ht="12.8" hidden="false" customHeight="false" outlineLevel="0" collapsed="false">
      <c r="A15" s="0" t="s">
        <v>151</v>
      </c>
      <c r="B15" s="0" t="n">
        <f aca="false">B10/(B12*B13)</f>
        <v>833.333333333333</v>
      </c>
      <c r="C15" s="0" t="s">
        <v>7</v>
      </c>
    </row>
    <row r="17" customFormat="false" ht="12.8" hidden="false" customHeight="false" outlineLevel="0" collapsed="false">
      <c r="A17" s="0" t="s">
        <v>152</v>
      </c>
      <c r="B17" s="0" t="n">
        <v>39000</v>
      </c>
      <c r="C17" s="0" t="s">
        <v>114</v>
      </c>
    </row>
    <row r="18" customFormat="false" ht="12.8" hidden="false" customHeight="false" outlineLevel="0" collapsed="false">
      <c r="A18" s="0" t="s">
        <v>153</v>
      </c>
      <c r="B18" s="0" t="n">
        <v>3</v>
      </c>
    </row>
    <row r="19" customFormat="false" ht="12.8" hidden="false" customHeight="false" outlineLevel="0" collapsed="false">
      <c r="A19" s="0" t="s">
        <v>154</v>
      </c>
      <c r="B19" s="0" t="n">
        <f aca="false">B18*B12*B17/1000000</f>
        <v>1.17</v>
      </c>
      <c r="C19" s="0" t="s">
        <v>120</v>
      </c>
    </row>
    <row r="20" customFormat="false" ht="13.8" hidden="false" customHeight="false" outlineLevel="0" collapsed="false"/>
    <row r="21" customFormat="false" ht="12.8" hidden="false" customHeight="false" outlineLevel="0" collapsed="false">
      <c r="A21" s="0" t="s">
        <v>155</v>
      </c>
      <c r="B21" s="0" t="n">
        <f aca="false">B19*B7</f>
        <v>0.001755</v>
      </c>
      <c r="C21" s="0" t="s">
        <v>126</v>
      </c>
    </row>
    <row r="22" customFormat="false" ht="12.8" hidden="false" customHeight="false" outlineLevel="0" collapsed="false">
      <c r="B22" s="0" t="s">
        <v>18</v>
      </c>
      <c r="D22" s="0" t="s">
        <v>156</v>
      </c>
      <c r="E22" s="0" t="s">
        <v>157</v>
      </c>
    </row>
    <row r="23" customFormat="false" ht="12.8" hidden="false" customHeight="false" outlineLevel="0" collapsed="false">
      <c r="A23" s="0" t="s">
        <v>18</v>
      </c>
      <c r="B23" s="0" t="n">
        <v>0</v>
      </c>
      <c r="C23" s="0" t="s">
        <v>158</v>
      </c>
      <c r="D23" s="26" t="n">
        <f aca="false">25*(EXP(-B23/$B$21/1000))</f>
        <v>25</v>
      </c>
      <c r="E23" s="26" t="n">
        <f aca="false">D23/($B$7*$B$12*$B$13)</f>
        <v>833.333333333333</v>
      </c>
      <c r="F23" s="0" t="s">
        <v>159</v>
      </c>
    </row>
    <row r="24" customFormat="false" ht="13.8" hidden="false" customHeight="false" outlineLevel="0" collapsed="false">
      <c r="B24" s="0" t="n">
        <v>0.5</v>
      </c>
      <c r="C24" s="0" t="s">
        <v>158</v>
      </c>
      <c r="D24" s="26" t="n">
        <f aca="false">25*(EXP(-B24/$B$21/1000))</f>
        <v>18.8022311308635</v>
      </c>
      <c r="E24" s="26" t="n">
        <f aca="false">D24/($B$7*$B$12*$B$13)</f>
        <v>626.74103769545</v>
      </c>
    </row>
    <row r="25" customFormat="false" ht="13.8" hidden="false" customHeight="false" outlineLevel="0" collapsed="false">
      <c r="B25" s="0" t="n">
        <f aca="false">2*B24</f>
        <v>1</v>
      </c>
      <c r="C25" s="0" t="s">
        <v>158</v>
      </c>
      <c r="D25" s="26" t="n">
        <f aca="false">25*(EXP(-B25/$B$21/1000))</f>
        <v>14.1409558199365</v>
      </c>
      <c r="E25" s="26" t="n">
        <f aca="false">D25/($B$7*$B$12*$B$13)</f>
        <v>471.365193997884</v>
      </c>
    </row>
    <row r="26" customFormat="false" ht="13.8" hidden="false" customHeight="false" outlineLevel="0" collapsed="false">
      <c r="B26" s="0" t="n">
        <f aca="false">B25+$B$24</f>
        <v>1.5</v>
      </c>
      <c r="C26" s="0" t="s">
        <v>158</v>
      </c>
      <c r="D26" s="26" t="n">
        <f aca="false">25*(EXP(-B26/$B$21/1000))</f>
        <v>10.635260789511</v>
      </c>
      <c r="E26" s="26" t="n">
        <f aca="false">D26/($B$7*$B$12*$B$13)</f>
        <v>354.508692983701</v>
      </c>
    </row>
    <row r="27" customFormat="false" ht="13.8" hidden="false" customHeight="false" outlineLevel="0" collapsed="false">
      <c r="B27" s="0" t="n">
        <f aca="false">B26+$B$24</f>
        <v>2</v>
      </c>
      <c r="C27" s="0" t="s">
        <v>158</v>
      </c>
      <c r="D27" s="26" t="n">
        <f aca="false">25*(EXP(-B27/$B$21/1000))</f>
        <v>7.99866526005586</v>
      </c>
      <c r="E27" s="26" t="n">
        <f aca="false">D27/($B$7*$B$12*$B$13)</f>
        <v>266.622175335195</v>
      </c>
    </row>
    <row r="28" customFormat="false" ht="13.8" hidden="false" customHeight="false" outlineLevel="0" collapsed="false">
      <c r="B28" s="0" t="n">
        <f aca="false">B27+$B$24</f>
        <v>2.5</v>
      </c>
      <c r="C28" s="0" t="s">
        <v>158</v>
      </c>
      <c r="D28" s="26" t="n">
        <f aca="false">25*(EXP(-B28/$B$21/1000))</f>
        <v>6.01571011831915</v>
      </c>
      <c r="E28" s="26" t="n">
        <f aca="false">D28/($B$7*$B$12*$B$13)</f>
        <v>200.523670610638</v>
      </c>
    </row>
    <row r="29" customFormat="false" ht="13.8" hidden="false" customHeight="false" outlineLevel="0" collapsed="false">
      <c r="B29" s="0" t="n">
        <f aca="false">B28+$B$24</f>
        <v>3</v>
      </c>
      <c r="C29" s="0" t="s">
        <v>158</v>
      </c>
      <c r="D29" s="26" t="n">
        <f aca="false">25*(EXP(-B29/$B$21/1000))</f>
        <v>4.52435088243644</v>
      </c>
      <c r="E29" s="26" t="n">
        <f aca="false">D29/($B$7*$B$12*$B$13)</f>
        <v>150.811696081215</v>
      </c>
    </row>
    <row r="30" customFormat="false" ht="13.8" hidden="false" customHeight="false" outlineLevel="0" collapsed="false">
      <c r="B30" s="0" t="n">
        <f aca="false">B29+$B$24</f>
        <v>3.5</v>
      </c>
      <c r="C30" s="0" t="s">
        <v>158</v>
      </c>
      <c r="D30" s="26" t="n">
        <f aca="false">25*(EXP(-B30/$B$21/1000))</f>
        <v>3.40271564034785</v>
      </c>
      <c r="E30" s="26" t="n">
        <f aca="false">D30/($B$7*$B$12*$B$13)</f>
        <v>113.423854678262</v>
      </c>
    </row>
    <row r="31" customFormat="false" ht="13.8" hidden="false" customHeight="false" outlineLevel="0" collapsed="false">
      <c r="B31" s="0" t="n">
        <f aca="false">B30+$B$24</f>
        <v>4</v>
      </c>
      <c r="C31" s="0" t="s">
        <v>158</v>
      </c>
      <c r="D31" s="26" t="n">
        <f aca="false">25*(EXP(-B31/$B$21/1000))</f>
        <v>2.55914583769698</v>
      </c>
      <c r="E31" s="26" t="n">
        <f aca="false">D31/($B$7*$B$12*$B$13)</f>
        <v>85.3048612565659</v>
      </c>
    </row>
    <row r="32" customFormat="false" ht="13.8" hidden="false" customHeight="false" outlineLevel="0" collapsed="false">
      <c r="B32" s="0" t="n">
        <f aca="false">B31+$B$24</f>
        <v>4.5</v>
      </c>
      <c r="C32" s="0" t="s">
        <v>158</v>
      </c>
      <c r="D32" s="26" t="n">
        <f aca="false">25*(EXP(-B32/$B$21/1000))</f>
        <v>1.92470606151864</v>
      </c>
      <c r="E32" s="26" t="n">
        <f aca="false">D32/($B$7*$B$12*$B$13)</f>
        <v>64.1568687172879</v>
      </c>
    </row>
    <row r="33" customFormat="false" ht="13.8" hidden="false" customHeight="false" outlineLevel="0" collapsed="false">
      <c r="B33" s="0" t="n">
        <f aca="false">B32+$B$24</f>
        <v>5</v>
      </c>
      <c r="C33" s="0" t="s">
        <v>158</v>
      </c>
      <c r="D33" s="26" t="n">
        <f aca="false">25*(EXP(-B33/$B$21/1000))</f>
        <v>1.4475507291059</v>
      </c>
      <c r="E33" s="26" t="n">
        <f aca="false">D33/($B$7*$B$12*$B$13)</f>
        <v>48.2516909701965</v>
      </c>
    </row>
    <row r="34" customFormat="false" ht="13.8" hidden="false" customHeight="false" outlineLevel="0" collapsed="false">
      <c r="B34" s="0" t="n">
        <f aca="false">B33+$B$24</f>
        <v>5.5</v>
      </c>
      <c r="C34" s="0" t="s">
        <v>158</v>
      </c>
      <c r="D34" s="26" t="n">
        <f aca="false">25*(EXP(-B34/$B$21/1000))</f>
        <v>1.08868733529196</v>
      </c>
      <c r="E34" s="26" t="n">
        <f aca="false">D34/($B$7*$B$12*$B$13)</f>
        <v>36.2895778430654</v>
      </c>
    </row>
    <row r="35" customFormat="false" ht="13.8" hidden="false" customHeight="false" outlineLevel="0" collapsed="false">
      <c r="B35" s="0" t="n">
        <f aca="false">B34+$B$24</f>
        <v>6</v>
      </c>
      <c r="C35" s="0" t="s">
        <v>158</v>
      </c>
      <c r="D35" s="26" t="n">
        <f aca="false">25*(EXP(-B35/$B$21/1000))</f>
        <v>0.818790036296134</v>
      </c>
      <c r="E35" s="26" t="n">
        <f aca="false">D35/($B$7*$B$12*$B$13)</f>
        <v>27.2930012098711</v>
      </c>
    </row>
    <row r="36" customFormat="false" ht="13.8" hidden="false" customHeight="false" outlineLevel="0" collapsed="false">
      <c r="B36" s="0" t="n">
        <f aca="false">B35+$B$24</f>
        <v>6.5</v>
      </c>
      <c r="C36" s="0" t="s">
        <v>158</v>
      </c>
      <c r="D36" s="26" t="n">
        <f aca="false">25*(EXP(-B36/$B$21/1000))</f>
        <v>0.615803180403522</v>
      </c>
      <c r="E36" s="26" t="n">
        <f aca="false">D36/($B$7*$B$12*$B$13)</f>
        <v>20.5267726801174</v>
      </c>
    </row>
    <row r="37" customFormat="false" ht="13.8" hidden="false" customHeight="false" outlineLevel="0" collapsed="false">
      <c r="B37" s="0" t="n">
        <f aca="false">B36+$B$24</f>
        <v>7</v>
      </c>
      <c r="C37" s="0" t="s">
        <v>158</v>
      </c>
      <c r="D37" s="26" t="n">
        <f aca="false">25*(EXP(-B37/$B$21/1000))</f>
        <v>0.463138949162714</v>
      </c>
      <c r="E37" s="26" t="n">
        <f aca="false">D37/($B$7*$B$12*$B$13)</f>
        <v>15.4379649720905</v>
      </c>
    </row>
    <row r="38" customFormat="false" ht="13.8" hidden="false" customHeight="false" outlineLevel="0" collapsed="false">
      <c r="B38" s="0" t="n">
        <f aca="false">B37+$B$24</f>
        <v>7.5</v>
      </c>
      <c r="C38" s="0" t="s">
        <v>158</v>
      </c>
      <c r="D38" s="26" t="n">
        <f aca="false">25*(EXP(-B38/$B$21/1000))</f>
        <v>0.348321822714504</v>
      </c>
      <c r="E38" s="26" t="n">
        <f aca="false">D38/($B$7*$B$12*$B$13)</f>
        <v>11.6107274238168</v>
      </c>
    </row>
    <row r="39" customFormat="false" ht="13.8" hidden="false" customHeight="false" outlineLevel="0" collapsed="false">
      <c r="B39" s="0" t="n">
        <f aca="false">B38+$B$24</f>
        <v>8</v>
      </c>
      <c r="C39" s="0" t="s">
        <v>158</v>
      </c>
      <c r="D39" s="26" t="n">
        <f aca="false">25*(EXP(-B39/$B$21/1000))</f>
        <v>0.261969096744071</v>
      </c>
      <c r="E39" s="26" t="n">
        <f aca="false">D39/($B$7*$B$12*$B$13)</f>
        <v>8.73230322480236</v>
      </c>
    </row>
    <row r="40" customFormat="false" ht="13.8" hidden="false" customHeight="false" outlineLevel="0" collapsed="false">
      <c r="B40" s="0" t="n">
        <f aca="false">B39+$B$24</f>
        <v>8.5</v>
      </c>
      <c r="C40" s="0" t="s">
        <v>158</v>
      </c>
      <c r="D40" s="26" t="n">
        <f aca="false">25*(EXP(-B40/$B$21/1000))</f>
        <v>0.197024140245022</v>
      </c>
      <c r="E40" s="26" t="n">
        <f aca="false">D40/($B$7*$B$12*$B$13)</f>
        <v>6.56747134150075</v>
      </c>
    </row>
    <row r="41" customFormat="false" ht="13.8" hidden="false" customHeight="false" outlineLevel="0" collapsed="false">
      <c r="B41" s="0" t="n">
        <f aca="false">B40+$B$24</f>
        <v>9</v>
      </c>
      <c r="C41" s="0" t="s">
        <v>158</v>
      </c>
      <c r="D41" s="26" t="n">
        <f aca="false">25*(EXP(-B41/$B$21/1000))</f>
        <v>0.148179736929863</v>
      </c>
      <c r="E41" s="26" t="n">
        <f aca="false">D41/($B$7*$B$12*$B$13)</f>
        <v>4.93932456432877</v>
      </c>
    </row>
    <row r="42" customFormat="false" ht="13.8" hidden="false" customHeight="false" outlineLevel="0" collapsed="false">
      <c r="B42" s="0" t="n">
        <f aca="false">B41+$B$24</f>
        <v>9.5</v>
      </c>
      <c r="C42" s="0" t="s">
        <v>158</v>
      </c>
      <c r="D42" s="26" t="n">
        <f aca="false">25*(EXP(-B42/$B$21/1000))</f>
        <v>0.111444386506633</v>
      </c>
      <c r="E42" s="26" t="n">
        <f aca="false">D42/($B$7*$B$12*$B$13)</f>
        <v>3.71481288355445</v>
      </c>
    </row>
    <row r="43" customFormat="false" ht="13.8" hidden="false" customHeight="false" outlineLevel="0" collapsed="false">
      <c r="B43" s="0" t="n">
        <f aca="false">B42+$B$24</f>
        <v>10</v>
      </c>
      <c r="C43" s="0" t="s">
        <v>158</v>
      </c>
      <c r="D43" s="26" t="n">
        <f aca="false">25*(EXP(-B43/$B$21/1000))</f>
        <v>0.0838161245334003</v>
      </c>
      <c r="E43" s="26" t="n">
        <f aca="false">D43/($B$7*$B$12*$B$13)</f>
        <v>2.79387081778001</v>
      </c>
    </row>
    <row r="44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6" activeCellId="0" sqref="E26"/>
    </sheetView>
  </sheetViews>
  <sheetFormatPr defaultColWidth="11.58984375" defaultRowHeight="12.8" zeroHeight="false" outlineLevelRow="0" outlineLevelCol="0"/>
  <cols>
    <col collapsed="false" customWidth="true" hidden="false" outlineLevel="0" max="1" min="1" style="0" width="38.13"/>
  </cols>
  <sheetData>
    <row r="1" customFormat="false" ht="13.8" hidden="false" customHeight="false" outlineLevel="0" collapsed="false"/>
    <row r="2" customFormat="false" ht="13.8" hidden="false" customHeight="false" outlineLevel="0" collapsed="false">
      <c r="A2" s="25" t="s">
        <v>160</v>
      </c>
    </row>
    <row r="3" customFormat="false" ht="13.8" hidden="false" customHeight="false" outlineLevel="0" collapsed="false">
      <c r="A3" s="25" t="s">
        <v>144</v>
      </c>
    </row>
    <row r="4" customFormat="false" ht="13.8" hidden="false" customHeight="false" outlineLevel="0" collapsed="false">
      <c r="A4" s="25"/>
    </row>
    <row r="5" customFormat="false" ht="13.8" hidden="false" customHeight="false" outlineLevel="0" collapsed="false">
      <c r="A5" s="25" t="s">
        <v>145</v>
      </c>
    </row>
    <row r="7" customFormat="false" ht="12.8" hidden="false" customHeight="false" outlineLevel="0" collapsed="false">
      <c r="A7" s="0" t="s">
        <v>146</v>
      </c>
      <c r="B7" s="0" t="n">
        <v>0.0009</v>
      </c>
      <c r="C7" s="0" t="s">
        <v>5</v>
      </c>
    </row>
    <row r="8" customFormat="false" ht="12.8" hidden="false" customHeight="false" outlineLevel="0" collapsed="false">
      <c r="A8" s="0" t="s">
        <v>147</v>
      </c>
      <c r="B8" s="0" t="n">
        <v>16</v>
      </c>
      <c r="C8" s="0" t="s">
        <v>15</v>
      </c>
    </row>
    <row r="10" customFormat="false" ht="12.8" hidden="false" customHeight="false" outlineLevel="0" collapsed="false">
      <c r="A10" s="0" t="s">
        <v>148</v>
      </c>
      <c r="B10" s="0" t="n">
        <f aca="false">B8/B7</f>
        <v>17777.7777777778</v>
      </c>
      <c r="C10" s="0" t="s">
        <v>149</v>
      </c>
    </row>
    <row r="12" customFormat="false" ht="13.8" hidden="false" customHeight="false" outlineLevel="0" collapsed="false">
      <c r="A12" s="0" t="s">
        <v>68</v>
      </c>
      <c r="B12" s="0" t="n">
        <v>12</v>
      </c>
    </row>
    <row r="13" customFormat="false" ht="12.8" hidden="false" customHeight="false" outlineLevel="0" collapsed="false">
      <c r="A13" s="0" t="s">
        <v>150</v>
      </c>
      <c r="B13" s="0" t="n">
        <v>2</v>
      </c>
    </row>
    <row r="15" customFormat="false" ht="12.8" hidden="false" customHeight="false" outlineLevel="0" collapsed="false">
      <c r="A15" s="0" t="s">
        <v>151</v>
      </c>
      <c r="B15" s="0" t="n">
        <f aca="false">B10/(B12*B13)</f>
        <v>740.740740740741</v>
      </c>
      <c r="C15" s="0" t="s">
        <v>7</v>
      </c>
    </row>
    <row r="17" customFormat="false" ht="12.8" hidden="false" customHeight="false" outlineLevel="0" collapsed="false">
      <c r="A17" s="0" t="s">
        <v>152</v>
      </c>
      <c r="B17" s="0" t="n">
        <v>56000</v>
      </c>
      <c r="C17" s="0" t="s">
        <v>114</v>
      </c>
    </row>
    <row r="18" customFormat="false" ht="12.8" hidden="false" customHeight="false" outlineLevel="0" collapsed="false">
      <c r="A18" s="0" t="s">
        <v>153</v>
      </c>
      <c r="B18" s="0" t="n">
        <v>3</v>
      </c>
    </row>
    <row r="19" customFormat="false" ht="12.8" hidden="false" customHeight="false" outlineLevel="0" collapsed="false">
      <c r="A19" s="0" t="s">
        <v>154</v>
      </c>
      <c r="B19" s="0" t="n">
        <f aca="false">B18*B12*B17/1000000</f>
        <v>2.016</v>
      </c>
      <c r="C19" s="0" t="s">
        <v>120</v>
      </c>
    </row>
    <row r="20" customFormat="false" ht="13.8" hidden="false" customHeight="false" outlineLevel="0" collapsed="false"/>
    <row r="21" customFormat="false" ht="12.8" hidden="false" customHeight="false" outlineLevel="0" collapsed="false">
      <c r="A21" s="0" t="s">
        <v>155</v>
      </c>
      <c r="B21" s="0" t="n">
        <f aca="false">B19*B7</f>
        <v>0.0018144</v>
      </c>
      <c r="C21" s="0" t="s">
        <v>126</v>
      </c>
    </row>
    <row r="22" customFormat="false" ht="12.8" hidden="false" customHeight="false" outlineLevel="0" collapsed="false">
      <c r="B22" s="0" t="s">
        <v>18</v>
      </c>
      <c r="D22" s="0" t="s">
        <v>156</v>
      </c>
      <c r="E22" s="0" t="s">
        <v>157</v>
      </c>
    </row>
    <row r="23" customFormat="false" ht="12.8" hidden="false" customHeight="false" outlineLevel="0" collapsed="false">
      <c r="A23" s="0" t="s">
        <v>18</v>
      </c>
      <c r="B23" s="0" t="n">
        <v>0</v>
      </c>
      <c r="C23" s="0" t="s">
        <v>158</v>
      </c>
      <c r="D23" s="26" t="n">
        <f aca="false">$B$8*(EXP(-B23/$B$21/1000))</f>
        <v>16</v>
      </c>
      <c r="E23" s="26" t="n">
        <f aca="false">D23/($B$7*$B$12*$B$13)</f>
        <v>740.740740740741</v>
      </c>
      <c r="F23" s="0" t="s">
        <v>159</v>
      </c>
    </row>
    <row r="24" customFormat="false" ht="13.8" hidden="false" customHeight="false" outlineLevel="0" collapsed="false">
      <c r="B24" s="0" t="n">
        <v>0.5</v>
      </c>
      <c r="C24" s="0" t="s">
        <v>158</v>
      </c>
      <c r="D24" s="26" t="n">
        <f aca="false">$B$8*(EXP(-B24/$B$21/1000))</f>
        <v>12.1461898741272</v>
      </c>
      <c r="E24" s="26" t="n">
        <f aca="false">D24/($B$7*$B$12*$B$13)</f>
        <v>562.323605283664</v>
      </c>
    </row>
    <row r="25" customFormat="false" ht="13.8" hidden="false" customHeight="false" outlineLevel="0" collapsed="false">
      <c r="B25" s="0" t="n">
        <f aca="false">2*B24</f>
        <v>1</v>
      </c>
      <c r="C25" s="0" t="s">
        <v>158</v>
      </c>
      <c r="D25" s="26" t="n">
        <f aca="false">$B$8*(EXP(-B25/$B$21/1000))</f>
        <v>9.22062052864681</v>
      </c>
      <c r="E25" s="26" t="n">
        <f aca="false">D25/($B$7*$B$12*$B$13)</f>
        <v>426.880580029945</v>
      </c>
    </row>
    <row r="26" customFormat="false" ht="13.8" hidden="false" customHeight="false" outlineLevel="0" collapsed="false">
      <c r="B26" s="0" t="n">
        <f aca="false">B25+$B$24</f>
        <v>1.5</v>
      </c>
      <c r="C26" s="0" t="s">
        <v>158</v>
      </c>
      <c r="D26" s="26" t="n">
        <f aca="false">$B$8*(EXP(-B26/$B$21/1000))</f>
        <v>6.99971298113867</v>
      </c>
      <c r="E26" s="26" t="n">
        <f aca="false">D26/($B$7*$B$12*$B$13)</f>
        <v>324.060786163827</v>
      </c>
    </row>
    <row r="27" customFormat="false" ht="13.8" hidden="false" customHeight="false" outlineLevel="0" collapsed="false">
      <c r="B27" s="0" t="n">
        <f aca="false">B26+$B$24</f>
        <v>2</v>
      </c>
      <c r="C27" s="0" t="s">
        <v>158</v>
      </c>
      <c r="D27" s="26" t="n">
        <f aca="false">$B$8*(EXP(-B27/$B$21/1000))</f>
        <v>5.31374018333143</v>
      </c>
      <c r="E27" s="26" t="n">
        <f aca="false">D27/($B$7*$B$12*$B$13)</f>
        <v>246.006489969048</v>
      </c>
    </row>
    <row r="28" customFormat="false" ht="13.8" hidden="false" customHeight="false" outlineLevel="0" collapsed="false">
      <c r="B28" s="0" t="n">
        <f aca="false">B27+$B$24</f>
        <v>2.5</v>
      </c>
      <c r="C28" s="0" t="s">
        <v>158</v>
      </c>
      <c r="D28" s="26" t="n">
        <f aca="false">$B$8*(EXP(-B28/$B$21/1000))</f>
        <v>4.03385607553267</v>
      </c>
      <c r="E28" s="26" t="n">
        <f aca="false">D28/($B$7*$B$12*$B$13)</f>
        <v>186.752596089476</v>
      </c>
    </row>
    <row r="29" customFormat="false" ht="13.8" hidden="false" customHeight="false" outlineLevel="0" collapsed="false">
      <c r="B29" s="0" t="n">
        <f aca="false">B28+$B$24</f>
        <v>3</v>
      </c>
      <c r="C29" s="0" t="s">
        <v>158</v>
      </c>
      <c r="D29" s="26" t="n">
        <f aca="false">$B$8*(EXP(-B29/$B$21/1000))</f>
        <v>3.06224886364508</v>
      </c>
      <c r="E29" s="26" t="n">
        <f aca="false">D29/($B$7*$B$12*$B$13)</f>
        <v>141.770780724309</v>
      </c>
    </row>
    <row r="30" customFormat="false" ht="13.8" hidden="false" customHeight="false" outlineLevel="0" collapsed="false">
      <c r="B30" s="0" t="n">
        <f aca="false">B29+$B$24</f>
        <v>3.5</v>
      </c>
      <c r="C30" s="0" t="s">
        <v>158</v>
      </c>
      <c r="D30" s="26" t="n">
        <f aca="false">$B$8*(EXP(-B30/$B$21/1000))</f>
        <v>2.32466600872895</v>
      </c>
      <c r="E30" s="26" t="n">
        <f aca="false">D30/($B$7*$B$12*$B$13)</f>
        <v>107.623426330044</v>
      </c>
    </row>
    <row r="31" customFormat="false" ht="13.8" hidden="false" customHeight="false" outlineLevel="0" collapsed="false">
      <c r="B31" s="0" t="n">
        <f aca="false">B30+$B$24</f>
        <v>4</v>
      </c>
      <c r="C31" s="0" t="s">
        <v>158</v>
      </c>
      <c r="D31" s="26" t="n">
        <f aca="false">$B$8*(EXP(-B31/$B$21/1000))</f>
        <v>1.76473967099695</v>
      </c>
      <c r="E31" s="26" t="n">
        <f aca="false">D31/($B$7*$B$12*$B$13)</f>
        <v>81.7009106943031</v>
      </c>
    </row>
    <row r="32" customFormat="false" ht="13.8" hidden="false" customHeight="false" outlineLevel="0" collapsed="false">
      <c r="B32" s="0" t="n">
        <f aca="false">B31+$B$24</f>
        <v>4.5</v>
      </c>
      <c r="C32" s="0" t="s">
        <v>158</v>
      </c>
      <c r="D32" s="26" t="n">
        <f aca="false">$B$8*(EXP(-B32/$B$21/1000))</f>
        <v>1.33967894514585</v>
      </c>
      <c r="E32" s="26" t="n">
        <f aca="false">D32/($B$7*$B$12*$B$13)</f>
        <v>62.0221733863819</v>
      </c>
    </row>
    <row r="33" customFormat="false" ht="13.8" hidden="false" customHeight="false" outlineLevel="0" collapsed="false">
      <c r="B33" s="0" t="n">
        <f aca="false">B32+$B$24</f>
        <v>5</v>
      </c>
      <c r="C33" s="0" t="s">
        <v>158</v>
      </c>
      <c r="D33" s="26" t="n">
        <f aca="false">$B$8*(EXP(-B33/$B$21/1000))</f>
        <v>1.01699967738199</v>
      </c>
      <c r="E33" s="26" t="n">
        <f aca="false">D33/($B$7*$B$12*$B$13)</f>
        <v>47.0833183973144</v>
      </c>
    </row>
    <row r="34" customFormat="false" ht="13.8" hidden="false" customHeight="false" outlineLevel="0" collapsed="false">
      <c r="B34" s="0" t="n">
        <f aca="false">B33+$B$24</f>
        <v>5.5</v>
      </c>
      <c r="C34" s="0" t="s">
        <v>158</v>
      </c>
      <c r="D34" s="26" t="n">
        <f aca="false">$B$8*(EXP(-B34/$B$21/1000))</f>
        <v>0.772041948962982</v>
      </c>
      <c r="E34" s="26" t="n">
        <f aca="false">D34/($B$7*$B$12*$B$13)</f>
        <v>35.7426828223603</v>
      </c>
    </row>
    <row r="35" customFormat="false" ht="13.8" hidden="false" customHeight="false" outlineLevel="0" collapsed="false">
      <c r="B35" s="0" t="n">
        <f aca="false">B34+$B$24</f>
        <v>6</v>
      </c>
      <c r="C35" s="0" t="s">
        <v>158</v>
      </c>
      <c r="D35" s="26" t="n">
        <f aca="false">$B$8*(EXP(-B35/$B$21/1000))</f>
        <v>0.586085506430973</v>
      </c>
      <c r="E35" s="26" t="n">
        <f aca="false">D35/($B$7*$B$12*$B$13)</f>
        <v>27.1335882606932</v>
      </c>
    </row>
    <row r="36" customFormat="false" ht="13.8" hidden="false" customHeight="false" outlineLevel="0" collapsed="false">
      <c r="B36" s="0" t="n">
        <f aca="false">B35+$B$24</f>
        <v>6.5</v>
      </c>
      <c r="C36" s="0" t="s">
        <v>158</v>
      </c>
      <c r="D36" s="26" t="n">
        <f aca="false">$B$8*(EXP(-B36/$B$21/1000))</f>
        <v>0.444919115224036</v>
      </c>
      <c r="E36" s="26" t="n">
        <f aca="false">D36/($B$7*$B$12*$B$13)</f>
        <v>20.5981071862979</v>
      </c>
    </row>
    <row r="37" customFormat="false" ht="13.8" hidden="false" customHeight="false" outlineLevel="0" collapsed="false">
      <c r="B37" s="0" t="n">
        <f aca="false">B36+$B$24</f>
        <v>7</v>
      </c>
      <c r="C37" s="0" t="s">
        <v>158</v>
      </c>
      <c r="D37" s="26" t="n">
        <f aca="false">$B$8*(EXP(-B37/$B$21/1000))</f>
        <v>0.337754503258737</v>
      </c>
      <c r="E37" s="26" t="n">
        <f aca="false">D37/($B$7*$B$12*$B$13)</f>
        <v>15.6367825582749</v>
      </c>
    </row>
    <row r="38" customFormat="false" ht="13.8" hidden="false" customHeight="false" outlineLevel="0" collapsed="false">
      <c r="B38" s="0" t="n">
        <f aca="false">B37+$B$24</f>
        <v>7.5</v>
      </c>
      <c r="C38" s="0" t="s">
        <v>158</v>
      </c>
      <c r="D38" s="26" t="n">
        <f aca="false">$B$8*(EXP(-B38/$B$21/1000))</f>
        <v>0.256401895463882</v>
      </c>
      <c r="E38" s="26" t="n">
        <f aca="false">D38/($B$7*$B$12*$B$13)</f>
        <v>11.8704581233279</v>
      </c>
    </row>
    <row r="39" customFormat="false" ht="13.8" hidden="false" customHeight="false" outlineLevel="0" collapsed="false">
      <c r="B39" s="0" t="n">
        <f aca="false">B38+$B$24</f>
        <v>8</v>
      </c>
      <c r="C39" s="0" t="s">
        <v>158</v>
      </c>
      <c r="D39" s="26" t="n">
        <f aca="false">$B$8*(EXP(-B39/$B$21/1000))</f>
        <v>0.194644131649401</v>
      </c>
      <c r="E39" s="26" t="n">
        <f aca="false">D39/($B$7*$B$12*$B$13)</f>
        <v>9.01130239117596</v>
      </c>
    </row>
    <row r="40" customFormat="false" ht="13.8" hidden="false" customHeight="false" outlineLevel="0" collapsed="false">
      <c r="B40" s="0" t="n">
        <f aca="false">B39+$B$24</f>
        <v>8.5</v>
      </c>
      <c r="C40" s="0" t="s">
        <v>158</v>
      </c>
      <c r="D40" s="26" t="n">
        <f aca="false">$B$8*(EXP(-B40/$B$21/1000))</f>
        <v>0.147761536306139</v>
      </c>
      <c r="E40" s="26" t="n">
        <f aca="false">D40/($B$7*$B$12*$B$13)</f>
        <v>6.84081186602495</v>
      </c>
    </row>
    <row r="41" customFormat="false" ht="13.8" hidden="false" customHeight="false" outlineLevel="0" collapsed="false">
      <c r="B41" s="0" t="n">
        <f aca="false">B40+$B$24</f>
        <v>9</v>
      </c>
      <c r="C41" s="0" t="s">
        <v>158</v>
      </c>
      <c r="D41" s="26" t="n">
        <f aca="false">$B$8*(EXP(-B41/$B$21/1000))</f>
        <v>0.112171229754194</v>
      </c>
      <c r="E41" s="26" t="n">
        <f aca="false">D41/($B$7*$B$12*$B$13)</f>
        <v>5.19311248862007</v>
      </c>
    </row>
    <row r="42" customFormat="false" ht="13.8" hidden="false" customHeight="false" outlineLevel="0" collapsed="false">
      <c r="B42" s="0" t="n">
        <f aca="false">B41+$B$24</f>
        <v>9.5</v>
      </c>
      <c r="C42" s="0" t="s">
        <v>158</v>
      </c>
      <c r="D42" s="26" t="n">
        <f aca="false">$B$8*(EXP(-B42/$B$21/1000))</f>
        <v>0.0851533159380485</v>
      </c>
      <c r="E42" s="26" t="n">
        <f aca="false">D42/($B$7*$B$12*$B$13)</f>
        <v>3.94228314528002</v>
      </c>
    </row>
    <row r="43" customFormat="false" ht="13.8" hidden="false" customHeight="false" outlineLevel="0" collapsed="false">
      <c r="B43" s="0" t="n">
        <f aca="false">B42+$B$24</f>
        <v>10</v>
      </c>
      <c r="C43" s="0" t="s">
        <v>158</v>
      </c>
      <c r="D43" s="26" t="n">
        <f aca="false">$B$8*(EXP(-B43/$B$21/1000))</f>
        <v>0.0646430214871922</v>
      </c>
      <c r="E43" s="26" t="n">
        <f aca="false">D43/($B$7*$B$12*$B$13)</f>
        <v>2.9927324762589</v>
      </c>
    </row>
    <row r="44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8" activeCellId="0" sqref="B18"/>
    </sheetView>
  </sheetViews>
  <sheetFormatPr defaultColWidth="11.58984375" defaultRowHeight="12.8" zeroHeight="false" outlineLevelRow="0" outlineLevelCol="0"/>
  <cols>
    <col collapsed="false" customWidth="true" hidden="false" outlineLevel="0" max="1" min="1" style="0" width="38.13"/>
  </cols>
  <sheetData>
    <row r="1" customFormat="false" ht="13.8" hidden="false" customHeight="false" outlineLevel="0" collapsed="false"/>
    <row r="2" customFormat="false" ht="13.8" hidden="false" customHeight="false" outlineLevel="0" collapsed="false">
      <c r="A2" s="25" t="s">
        <v>160</v>
      </c>
    </row>
    <row r="3" customFormat="false" ht="13.8" hidden="false" customHeight="false" outlineLevel="0" collapsed="false">
      <c r="A3" s="25" t="s">
        <v>144</v>
      </c>
    </row>
    <row r="4" customFormat="false" ht="13.8" hidden="false" customHeight="false" outlineLevel="0" collapsed="false">
      <c r="A4" s="25"/>
    </row>
    <row r="5" customFormat="false" ht="13.8" hidden="false" customHeight="false" outlineLevel="0" collapsed="false">
      <c r="A5" s="25" t="s">
        <v>145</v>
      </c>
    </row>
    <row r="7" customFormat="false" ht="12.8" hidden="false" customHeight="false" outlineLevel="0" collapsed="false">
      <c r="A7" s="0" t="s">
        <v>146</v>
      </c>
      <c r="B7" s="0" t="n">
        <v>0.0009</v>
      </c>
      <c r="C7" s="0" t="s">
        <v>5</v>
      </c>
    </row>
    <row r="8" customFormat="false" ht="12.8" hidden="false" customHeight="false" outlineLevel="0" collapsed="false">
      <c r="A8" s="0" t="s">
        <v>147</v>
      </c>
      <c r="B8" s="0" t="n">
        <v>16</v>
      </c>
      <c r="C8" s="0" t="s">
        <v>15</v>
      </c>
    </row>
    <row r="10" customFormat="false" ht="12.8" hidden="false" customHeight="false" outlineLevel="0" collapsed="false">
      <c r="A10" s="0" t="s">
        <v>148</v>
      </c>
      <c r="B10" s="0" t="n">
        <f aca="false">B8/B7</f>
        <v>17777.7777777778</v>
      </c>
      <c r="C10" s="0" t="s">
        <v>149</v>
      </c>
    </row>
    <row r="12" customFormat="false" ht="13.8" hidden="false" customHeight="false" outlineLevel="0" collapsed="false">
      <c r="A12" s="0" t="s">
        <v>68</v>
      </c>
      <c r="B12" s="0" t="n">
        <v>12</v>
      </c>
    </row>
    <row r="13" customFormat="false" ht="12.8" hidden="false" customHeight="false" outlineLevel="0" collapsed="false">
      <c r="A13" s="0" t="s">
        <v>150</v>
      </c>
      <c r="B13" s="0" t="n">
        <v>2</v>
      </c>
    </row>
    <row r="15" customFormat="false" ht="12.8" hidden="false" customHeight="false" outlineLevel="0" collapsed="false">
      <c r="A15" s="0" t="s">
        <v>151</v>
      </c>
      <c r="B15" s="0" t="n">
        <f aca="false">B10/(B12*B13)</f>
        <v>740.740740740741</v>
      </c>
      <c r="C15" s="0" t="s">
        <v>7</v>
      </c>
    </row>
    <row r="17" customFormat="false" ht="12.8" hidden="false" customHeight="false" outlineLevel="0" collapsed="false">
      <c r="A17" s="0" t="s">
        <v>152</v>
      </c>
      <c r="B17" s="0" t="n">
        <v>68000</v>
      </c>
      <c r="C17" s="0" t="s">
        <v>114</v>
      </c>
    </row>
    <row r="18" customFormat="false" ht="12.8" hidden="false" customHeight="false" outlineLevel="0" collapsed="false">
      <c r="A18" s="0" t="s">
        <v>153</v>
      </c>
      <c r="B18" s="0" t="n">
        <v>3</v>
      </c>
    </row>
    <row r="19" customFormat="false" ht="12.8" hidden="false" customHeight="false" outlineLevel="0" collapsed="false">
      <c r="A19" s="0" t="s">
        <v>154</v>
      </c>
      <c r="B19" s="0" t="n">
        <f aca="false">B18*B12*B17/1000000</f>
        <v>2.448</v>
      </c>
      <c r="C19" s="0" t="s">
        <v>120</v>
      </c>
    </row>
    <row r="20" customFormat="false" ht="13.8" hidden="false" customHeight="false" outlineLevel="0" collapsed="false"/>
    <row r="21" customFormat="false" ht="12.8" hidden="false" customHeight="false" outlineLevel="0" collapsed="false">
      <c r="A21" s="0" t="s">
        <v>155</v>
      </c>
      <c r="B21" s="0" t="n">
        <f aca="false">B19*B7</f>
        <v>0.0022032</v>
      </c>
      <c r="C21" s="0" t="s">
        <v>126</v>
      </c>
    </row>
    <row r="22" customFormat="false" ht="12.8" hidden="false" customHeight="false" outlineLevel="0" collapsed="false">
      <c r="B22" s="0" t="s">
        <v>18</v>
      </c>
      <c r="D22" s="0" t="s">
        <v>156</v>
      </c>
      <c r="E22" s="0" t="s">
        <v>157</v>
      </c>
    </row>
    <row r="23" customFormat="false" ht="12.8" hidden="false" customHeight="false" outlineLevel="0" collapsed="false">
      <c r="A23" s="0" t="s">
        <v>18</v>
      </c>
      <c r="B23" s="0" t="n">
        <v>0</v>
      </c>
      <c r="C23" s="0" t="s">
        <v>158</v>
      </c>
      <c r="D23" s="26" t="n">
        <f aca="false">$B$8*(EXP(-B23/$B$21/1000))</f>
        <v>16</v>
      </c>
      <c r="E23" s="26" t="n">
        <f aca="false">D23/($B$7*$B$12*$B$13)</f>
        <v>740.740740740741</v>
      </c>
      <c r="F23" s="0" t="s">
        <v>159</v>
      </c>
    </row>
    <row r="24" customFormat="false" ht="13.8" hidden="false" customHeight="false" outlineLevel="0" collapsed="false">
      <c r="B24" s="0" t="n">
        <v>0.5</v>
      </c>
      <c r="C24" s="0" t="s">
        <v>158</v>
      </c>
      <c r="D24" s="26" t="n">
        <f aca="false">$B$8*(EXP(-B24/$B$21/1000))</f>
        <v>12.7514640611336</v>
      </c>
      <c r="E24" s="26" t="n">
        <f aca="false">D24/($B$7*$B$12*$B$13)</f>
        <v>590.345558385813</v>
      </c>
    </row>
    <row r="25" customFormat="false" ht="13.8" hidden="false" customHeight="false" outlineLevel="0" collapsed="false">
      <c r="B25" s="0" t="n">
        <f aca="false">2*B24</f>
        <v>1</v>
      </c>
      <c r="C25" s="0" t="s">
        <v>158</v>
      </c>
      <c r="D25" s="26" t="n">
        <f aca="false">$B$8*(EXP(-B25/$B$21/1000))</f>
        <v>10.1624897313988</v>
      </c>
      <c r="E25" s="26" t="n">
        <f aca="false">D25/($B$7*$B$12*$B$13)</f>
        <v>470.485635712907</v>
      </c>
    </row>
    <row r="26" customFormat="false" ht="13.8" hidden="false" customHeight="false" outlineLevel="0" collapsed="false">
      <c r="B26" s="0" t="n">
        <f aca="false">B25+$B$24</f>
        <v>1.5</v>
      </c>
      <c r="C26" s="0" t="s">
        <v>158</v>
      </c>
      <c r="D26" s="26" t="n">
        <f aca="false">$B$8*(EXP(-B26/$B$21/1000))</f>
        <v>8.09916391134815</v>
      </c>
      <c r="E26" s="26" t="n">
        <f aca="false">D26/($B$7*$B$12*$B$13)</f>
        <v>374.961292192044</v>
      </c>
    </row>
    <row r="27" customFormat="false" ht="13.8" hidden="false" customHeight="false" outlineLevel="0" collapsed="false">
      <c r="B27" s="0" t="n">
        <f aca="false">B26+$B$24</f>
        <v>2</v>
      </c>
      <c r="C27" s="0" t="s">
        <v>158</v>
      </c>
      <c r="D27" s="26" t="n">
        <f aca="false">$B$8*(EXP(-B27/$B$21/1000))</f>
        <v>6.45476234629911</v>
      </c>
      <c r="E27" s="26" t="n">
        <f aca="false">D27/($B$7*$B$12*$B$13)</f>
        <v>298.83159010644</v>
      </c>
    </row>
    <row r="28" customFormat="false" ht="13.8" hidden="false" customHeight="false" outlineLevel="0" collapsed="false">
      <c r="B28" s="0" t="n">
        <f aca="false">B27+$B$24</f>
        <v>2.5</v>
      </c>
      <c r="C28" s="0" t="s">
        <v>158</v>
      </c>
      <c r="D28" s="26" t="n">
        <f aca="false">$B$8*(EXP(-B28/$B$21/1000))</f>
        <v>5.14422938012445</v>
      </c>
      <c r="E28" s="26" t="n">
        <f aca="false">D28/($B$7*$B$12*$B$13)</f>
        <v>238.158767598354</v>
      </c>
    </row>
    <row r="29" customFormat="false" ht="13.8" hidden="false" customHeight="false" outlineLevel="0" collapsed="false">
      <c r="B29" s="0" t="n">
        <f aca="false">B28+$B$24</f>
        <v>3</v>
      </c>
      <c r="C29" s="0" t="s">
        <v>158</v>
      </c>
      <c r="D29" s="26" t="n">
        <f aca="false">$B$8*(EXP(-B29/$B$21/1000))</f>
        <v>4.09977850393027</v>
      </c>
      <c r="E29" s="26" t="n">
        <f aca="false">D29/($B$7*$B$12*$B$13)</f>
        <v>189.804560367142</v>
      </c>
    </row>
    <row r="30" customFormat="false" ht="13.8" hidden="false" customHeight="false" outlineLevel="0" collapsed="false">
      <c r="B30" s="0" t="n">
        <f aca="false">B29+$B$24</f>
        <v>3.5</v>
      </c>
      <c r="C30" s="0" t="s">
        <v>158</v>
      </c>
      <c r="D30" s="26" t="n">
        <f aca="false">$B$8*(EXP(-B30/$B$21/1000))</f>
        <v>3.26738614071717</v>
      </c>
      <c r="E30" s="26" t="n">
        <f aca="false">D30/($B$7*$B$12*$B$13)</f>
        <v>151.267876885054</v>
      </c>
    </row>
    <row r="31" customFormat="false" ht="13.8" hidden="false" customHeight="false" outlineLevel="0" collapsed="false">
      <c r="B31" s="0" t="n">
        <f aca="false">B30+$B$24</f>
        <v>4</v>
      </c>
      <c r="C31" s="0" t="s">
        <v>158</v>
      </c>
      <c r="D31" s="26" t="n">
        <f aca="false">$B$8*(EXP(-B31/$B$21/1000))</f>
        <v>2.60399730920005</v>
      </c>
      <c r="E31" s="26" t="n">
        <f aca="false">D31/($B$7*$B$12*$B$13)</f>
        <v>120.555430981484</v>
      </c>
    </row>
    <row r="32" customFormat="false" ht="13.8" hidden="false" customHeight="false" outlineLevel="0" collapsed="false">
      <c r="B32" s="0" t="n">
        <f aca="false">B31+$B$24</f>
        <v>4.5</v>
      </c>
      <c r="C32" s="0" t="s">
        <v>158</v>
      </c>
      <c r="D32" s="26" t="n">
        <f aca="false">$B$8*(EXP(-B32/$B$21/1000))</f>
        <v>2.07529863147206</v>
      </c>
      <c r="E32" s="26" t="n">
        <f aca="false">D32/($B$7*$B$12*$B$13)</f>
        <v>96.0786403459286</v>
      </c>
    </row>
    <row r="33" customFormat="false" ht="13.8" hidden="false" customHeight="false" outlineLevel="0" collapsed="false">
      <c r="B33" s="0" t="n">
        <f aca="false">B32+$B$24</f>
        <v>5</v>
      </c>
      <c r="C33" s="0" t="s">
        <v>158</v>
      </c>
      <c r="D33" s="26" t="n">
        <f aca="false">$B$8*(EXP(-B33/$B$21/1000))</f>
        <v>1.65394349470847</v>
      </c>
      <c r="E33" s="26" t="n">
        <f aca="false">D33/($B$7*$B$12*$B$13)</f>
        <v>76.5714580883553</v>
      </c>
    </row>
    <row r="34" customFormat="false" ht="13.8" hidden="false" customHeight="false" outlineLevel="0" collapsed="false">
      <c r="B34" s="0" t="n">
        <f aca="false">B33+$B$24</f>
        <v>5.5</v>
      </c>
      <c r="C34" s="0" t="s">
        <v>158</v>
      </c>
      <c r="D34" s="26" t="n">
        <f aca="false">$B$8*(EXP(-B34/$B$21/1000))</f>
        <v>1.31813756449505</v>
      </c>
      <c r="E34" s="26" t="n">
        <f aca="false">D34/($B$7*$B$12*$B$13)</f>
        <v>61.0248872451411</v>
      </c>
    </row>
    <row r="35" customFormat="false" ht="13.8" hidden="false" customHeight="false" outlineLevel="0" collapsed="false">
      <c r="B35" s="0" t="n">
        <f aca="false">B34+$B$24</f>
        <v>6</v>
      </c>
      <c r="C35" s="0" t="s">
        <v>158</v>
      </c>
      <c r="D35" s="26" t="n">
        <f aca="false">$B$8*(EXP(-B35/$B$21/1000))</f>
        <v>1.05051148633054</v>
      </c>
      <c r="E35" s="26" t="n">
        <f aca="false">D35/($B$7*$B$12*$B$13)</f>
        <v>48.6347910338215</v>
      </c>
    </row>
    <row r="36" customFormat="false" ht="13.8" hidden="false" customHeight="false" outlineLevel="0" collapsed="false">
      <c r="B36" s="0" t="n">
        <f aca="false">B35+$B$24</f>
        <v>6.5</v>
      </c>
      <c r="C36" s="0" t="s">
        <v>158</v>
      </c>
      <c r="D36" s="26" t="n">
        <f aca="false">$B$8*(EXP(-B36/$B$21/1000))</f>
        <v>0.837222466484495</v>
      </c>
      <c r="E36" s="26" t="n">
        <f aca="false">D36/($B$7*$B$12*$B$13)</f>
        <v>38.7602993742822</v>
      </c>
    </row>
    <row r="37" customFormat="false" ht="13.8" hidden="false" customHeight="false" outlineLevel="0" collapsed="false">
      <c r="B37" s="0" t="n">
        <f aca="false">B36+$B$24</f>
        <v>7</v>
      </c>
      <c r="C37" s="0" t="s">
        <v>158</v>
      </c>
      <c r="D37" s="26" t="n">
        <f aca="false">$B$8*(EXP(-B37/$B$21/1000))</f>
        <v>0.667238262034414</v>
      </c>
      <c r="E37" s="26" t="n">
        <f aca="false">D37/($B$7*$B$12*$B$13)</f>
        <v>30.890660279371</v>
      </c>
    </row>
    <row r="38" customFormat="false" ht="13.8" hidden="false" customHeight="false" outlineLevel="0" collapsed="false">
      <c r="B38" s="0" t="n">
        <f aca="false">B37+$B$24</f>
        <v>7.5</v>
      </c>
      <c r="C38" s="0" t="s">
        <v>158</v>
      </c>
      <c r="D38" s="26" t="n">
        <f aca="false">$B$8*(EXP(-B38/$B$21/1000))</f>
        <v>0.531766544909065</v>
      </c>
      <c r="E38" s="26" t="n">
        <f aca="false">D38/($B$7*$B$12*$B$13)</f>
        <v>24.6188215235678</v>
      </c>
    </row>
    <row r="39" customFormat="false" ht="13.8" hidden="false" customHeight="false" outlineLevel="0" collapsed="false">
      <c r="B39" s="0" t="n">
        <f aca="false">B38+$B$24</f>
        <v>8</v>
      </c>
      <c r="C39" s="0" t="s">
        <v>158</v>
      </c>
      <c r="D39" s="26" t="n">
        <f aca="false">$B$8*(EXP(-B39/$B$21/1000))</f>
        <v>0.423800124145069</v>
      </c>
      <c r="E39" s="26" t="n">
        <f aca="false">D39/($B$7*$B$12*$B$13)</f>
        <v>19.6203761178273</v>
      </c>
    </row>
    <row r="40" customFormat="false" ht="13.8" hidden="false" customHeight="false" outlineLevel="0" collapsed="false">
      <c r="B40" s="0" t="n">
        <f aca="false">B39+$B$24</f>
        <v>8.5</v>
      </c>
      <c r="C40" s="0" t="s">
        <v>158</v>
      </c>
      <c r="D40" s="26" t="n">
        <f aca="false">$B$8*(EXP(-B40/$B$21/1000))</f>
        <v>0.337754503258737</v>
      </c>
      <c r="E40" s="26" t="n">
        <f aca="false">D40/($B$7*$B$12*$B$13)</f>
        <v>15.6367825582749</v>
      </c>
    </row>
    <row r="41" customFormat="false" ht="13.8" hidden="false" customHeight="false" outlineLevel="0" collapsed="false">
      <c r="B41" s="0" t="n">
        <f aca="false">B40+$B$24</f>
        <v>9</v>
      </c>
      <c r="C41" s="0" t="s">
        <v>158</v>
      </c>
      <c r="D41" s="26" t="n">
        <f aca="false">$B$8*(EXP(-B41/$B$21/1000))</f>
        <v>0.269179025611862</v>
      </c>
      <c r="E41" s="26" t="n">
        <f aca="false">D41/($B$7*$B$12*$B$13)</f>
        <v>12.4619919264751</v>
      </c>
    </row>
    <row r="42" customFormat="false" ht="13.8" hidden="false" customHeight="false" outlineLevel="0" collapsed="false">
      <c r="B42" s="0" t="n">
        <f aca="false">B41+$B$24</f>
        <v>9.5</v>
      </c>
      <c r="C42" s="0" t="s">
        <v>158</v>
      </c>
      <c r="D42" s="26" t="n">
        <f aca="false">$B$8*(EXP(-B42/$B$21/1000))</f>
        <v>0.214526666943788</v>
      </c>
      <c r="E42" s="26" t="n">
        <f aca="false">D42/($B$7*$B$12*$B$13)</f>
        <v>9.93179013628649</v>
      </c>
    </row>
    <row r="43" customFormat="false" ht="13.8" hidden="false" customHeight="false" outlineLevel="0" collapsed="false">
      <c r="B43" s="0" t="n">
        <f aca="false">B42+$B$24</f>
        <v>10</v>
      </c>
      <c r="C43" s="0" t="s">
        <v>158</v>
      </c>
      <c r="D43" s="26" t="n">
        <f aca="false">$B$8*(EXP(-B43/$B$21/1000))</f>
        <v>0.17097056773053</v>
      </c>
      <c r="E43" s="26" t="n">
        <f aca="false">D43/($B$7*$B$12*$B$13)</f>
        <v>7.91530406159862</v>
      </c>
    </row>
    <row r="44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297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D30" activeCellId="0" sqref="D30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25.45"/>
    <col collapsed="false" customWidth="true" hidden="false" outlineLevel="0" max="2" min="2" style="0" width="25.18"/>
    <col collapsed="false" customWidth="true" hidden="false" outlineLevel="0" max="3" min="3" style="0" width="36.54"/>
  </cols>
  <sheetData>
    <row r="1" customFormat="false" ht="13.8" hidden="false" customHeight="false" outlineLevel="0" collapsed="false"/>
    <row r="2" customFormat="false" ht="13.8" hidden="false" customHeight="false" outlineLevel="0" collapsed="false">
      <c r="A2" s="0" t="s">
        <v>23</v>
      </c>
    </row>
    <row r="3" customFormat="false" ht="13.8" hidden="false" customHeight="false" outlineLevel="0" collapsed="false">
      <c r="A3" s="0" t="s">
        <v>24</v>
      </c>
      <c r="B3" s="0" t="n">
        <v>4</v>
      </c>
      <c r="C3" s="0" t="s">
        <v>25</v>
      </c>
    </row>
    <row r="4" customFormat="false" ht="13.8" hidden="false" customHeight="false" outlineLevel="0" collapsed="false">
      <c r="A4" s="0" t="s">
        <v>26</v>
      </c>
      <c r="B4" s="0" t="n">
        <f aca="false">PI()*B3*B3/4</f>
        <v>12.5663706143592</v>
      </c>
      <c r="C4" s="0" t="s">
        <v>27</v>
      </c>
    </row>
    <row r="5" customFormat="false" ht="13.8" hidden="false" customHeight="false" outlineLevel="0" collapsed="false">
      <c r="A5" s="0" t="s">
        <v>28</v>
      </c>
      <c r="B5" s="0" t="n">
        <v>0.0195</v>
      </c>
      <c r="C5" s="0" t="s">
        <v>29</v>
      </c>
    </row>
    <row r="6" customFormat="false" ht="13.8" hidden="false" customHeight="false" outlineLevel="0" collapsed="false">
      <c r="A6" s="0" t="s">
        <v>30</v>
      </c>
      <c r="B6" s="0" t="n">
        <f aca="false">B5/B4</f>
        <v>0.00155176069514598</v>
      </c>
      <c r="C6" s="0" t="s">
        <v>31</v>
      </c>
    </row>
    <row r="7" customFormat="false" ht="13.8" hidden="false" customHeight="false" outlineLevel="0" collapsed="false">
      <c r="A7" s="0" t="s">
        <v>32</v>
      </c>
      <c r="B7" s="0" t="n">
        <v>0.15</v>
      </c>
      <c r="C7" s="0" t="s">
        <v>33</v>
      </c>
    </row>
    <row r="8" customFormat="false" ht="13.8" hidden="false" customHeight="false" outlineLevel="0" collapsed="false">
      <c r="A8" s="0" t="s">
        <v>30</v>
      </c>
      <c r="B8" s="0" t="n">
        <f aca="false">B7*B6</f>
        <v>0.000232764104271897</v>
      </c>
      <c r="C8" s="0" t="s">
        <v>5</v>
      </c>
    </row>
    <row r="9" customFormat="false" ht="13.8" hidden="false" customHeight="false" outlineLevel="0" collapsed="false"/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>
      <c r="A14" s="0" t="s">
        <v>34</v>
      </c>
      <c r="B14" s="1" t="n">
        <v>1.68E-008</v>
      </c>
      <c r="D14" s="1"/>
    </row>
    <row r="15" customFormat="false" ht="13.8" hidden="false" customHeight="false" outlineLevel="0" collapsed="false">
      <c r="A15" s="0" t="s">
        <v>35</v>
      </c>
      <c r="B15" s="1" t="n">
        <v>2.65E-008</v>
      </c>
    </row>
    <row r="16" customFormat="false" ht="13.8" hidden="false" customHeight="false" outlineLevel="0" collapsed="false"/>
    <row r="17" customFormat="false" ht="13.8" hidden="false" customHeight="false" outlineLevel="0" collapsed="false">
      <c r="A17" s="0" t="s">
        <v>36</v>
      </c>
      <c r="B17" s="1" t="n">
        <f aca="false">B14*1000000</f>
        <v>0.0168</v>
      </c>
      <c r="C17" s="0" t="s">
        <v>37</v>
      </c>
    </row>
    <row r="18" customFormat="false" ht="13.8" hidden="false" customHeight="false" outlineLevel="0" collapsed="false">
      <c r="A18" s="0" t="s">
        <v>38</v>
      </c>
      <c r="B18" s="1" t="n">
        <f aca="false">B15*1000000</f>
        <v>0.0265</v>
      </c>
      <c r="C18" s="0" t="s">
        <v>37</v>
      </c>
    </row>
    <row r="19" customFormat="false" ht="13.8" hidden="false" customHeight="false" outlineLevel="0" collapsed="false"/>
    <row r="20" customFormat="false" ht="13.8" hidden="false" customHeight="false" outlineLevel="0" collapsed="false">
      <c r="A20" s="0" t="s">
        <v>39</v>
      </c>
    </row>
    <row r="21" customFormat="false" ht="13.8" hidden="false" customHeight="false" outlineLevel="0" collapsed="false">
      <c r="A21" s="0" t="s">
        <v>40</v>
      </c>
      <c r="B21" s="0" t="n">
        <v>10</v>
      </c>
      <c r="C21" s="0" t="s">
        <v>25</v>
      </c>
    </row>
    <row r="22" customFormat="false" ht="13.8" hidden="false" customHeight="false" outlineLevel="0" collapsed="false">
      <c r="A22" s="0" t="s">
        <v>41</v>
      </c>
      <c r="B22" s="0" t="n">
        <v>10</v>
      </c>
      <c r="C22" s="0" t="s">
        <v>25</v>
      </c>
    </row>
    <row r="23" customFormat="false" ht="13.8" hidden="false" customHeight="false" outlineLevel="0" collapsed="false">
      <c r="A23" s="0" t="s">
        <v>26</v>
      </c>
      <c r="B23" s="0" t="n">
        <f aca="false">B22*B21</f>
        <v>100</v>
      </c>
      <c r="C23" s="0" t="s">
        <v>27</v>
      </c>
    </row>
    <row r="24" customFormat="false" ht="13.8" hidden="false" customHeight="false" outlineLevel="0" collapsed="false">
      <c r="A24" s="0" t="s">
        <v>42</v>
      </c>
      <c r="B24" s="0" t="n">
        <v>250</v>
      </c>
      <c r="C24" s="0" t="s">
        <v>25</v>
      </c>
    </row>
    <row r="25" customFormat="false" ht="13.8" hidden="false" customHeight="false" outlineLevel="0" collapsed="false">
      <c r="A25" s="0" t="s">
        <v>30</v>
      </c>
      <c r="B25" s="1" t="n">
        <f aca="false">B15*1000000/(B21*B22)*B24/1000</f>
        <v>6.625E-005</v>
      </c>
      <c r="C25" s="0" t="s">
        <v>5</v>
      </c>
      <c r="L25" s="0" t="n">
        <f aca="false">0.0000000265*0.25/0.0001</f>
        <v>6.625E-005</v>
      </c>
    </row>
    <row r="26" customFormat="false" ht="13.8" hidden="false" customHeight="false" outlineLevel="0" collapsed="false">
      <c r="B26" s="1"/>
      <c r="L26" s="0" t="n">
        <f aca="false">L25*1000</f>
        <v>0.06625</v>
      </c>
    </row>
    <row r="27" customFormat="false" ht="13.8" hidden="false" customHeight="false" outlineLevel="0" collapsed="false"/>
    <row r="28" customFormat="false" ht="13.8" hidden="false" customHeight="false" outlineLevel="0" collapsed="false">
      <c r="A28" s="0" t="s">
        <v>43</v>
      </c>
    </row>
    <row r="29" customFormat="false" ht="23.95" hidden="false" customHeight="false" outlineLevel="0" collapsed="false">
      <c r="A29" s="3" t="s">
        <v>44</v>
      </c>
      <c r="B29" s="4" t="s">
        <v>45</v>
      </c>
      <c r="C29" s="4" t="s">
        <v>46</v>
      </c>
      <c r="E29" s="5"/>
    </row>
    <row r="30" customFormat="false" ht="46.1" hidden="false" customHeight="false" outlineLevel="0" collapsed="false">
      <c r="A30" s="6" t="s">
        <v>47</v>
      </c>
      <c r="B30" s="7" t="n">
        <f aca="false">B31+B32+B33+B36+B41+B43</f>
        <v>7.39416666666667</v>
      </c>
      <c r="C30" s="7" t="s">
        <v>48</v>
      </c>
      <c r="D30" s="0" t="n">
        <f aca="false">B30-B31-B32-B33</f>
        <v>0.894166666666666</v>
      </c>
      <c r="E30" s="5"/>
    </row>
    <row r="31" customFormat="false" ht="57.15" hidden="false" customHeight="false" outlineLevel="0" collapsed="false">
      <c r="A31" s="8" t="s">
        <v>49</v>
      </c>
      <c r="B31" s="9" t="n">
        <v>3</v>
      </c>
      <c r="C31" s="9" t="s">
        <v>50</v>
      </c>
    </row>
    <row r="32" customFormat="false" ht="57.15" hidden="false" customHeight="false" outlineLevel="0" collapsed="false">
      <c r="A32" s="8" t="s">
        <v>51</v>
      </c>
      <c r="B32" s="9" t="n">
        <v>3</v>
      </c>
      <c r="C32" s="9" t="s">
        <v>52</v>
      </c>
    </row>
    <row r="33" customFormat="false" ht="57.15" hidden="false" customHeight="false" outlineLevel="0" collapsed="false">
      <c r="A33" s="8" t="s">
        <v>23</v>
      </c>
      <c r="B33" s="9" t="n">
        <v>0.5</v>
      </c>
      <c r="C33" s="9" t="s">
        <v>53</v>
      </c>
    </row>
    <row r="34" customFormat="false" ht="35" hidden="false" customHeight="false" outlineLevel="0" collapsed="false">
      <c r="A34" s="8" t="s">
        <v>54</v>
      </c>
      <c r="B34" s="9" t="n">
        <v>0</v>
      </c>
      <c r="C34" s="9" t="s">
        <v>55</v>
      </c>
    </row>
    <row r="35" customFormat="false" ht="79.3" hidden="false" customHeight="false" outlineLevel="0" collapsed="false">
      <c r="A35" s="8" t="s">
        <v>56</v>
      </c>
      <c r="B35" s="9" t="n">
        <v>0</v>
      </c>
      <c r="C35" s="9" t="s">
        <v>57</v>
      </c>
    </row>
    <row r="36" customFormat="false" ht="23.95" hidden="false" customHeight="true" outlineLevel="0" collapsed="false">
      <c r="A36" s="3" t="s">
        <v>58</v>
      </c>
      <c r="B36" s="3" t="n">
        <v>0.1</v>
      </c>
      <c r="C36" s="10" t="s">
        <v>59</v>
      </c>
    </row>
    <row r="37" customFormat="false" ht="35" hidden="false" customHeight="false" outlineLevel="0" collapsed="false">
      <c r="A37" s="3"/>
      <c r="B37" s="3"/>
      <c r="C37" s="10" t="s">
        <v>60</v>
      </c>
    </row>
    <row r="38" customFormat="false" ht="23.95" hidden="false" customHeight="false" outlineLevel="0" collapsed="false">
      <c r="A38" s="3"/>
      <c r="B38" s="3"/>
      <c r="C38" s="10" t="s">
        <v>61</v>
      </c>
    </row>
    <row r="39" customFormat="false" ht="13.8" hidden="false" customHeight="false" outlineLevel="0" collapsed="false">
      <c r="A39" s="3"/>
      <c r="B39" s="3"/>
      <c r="C39" s="10" t="s">
        <v>62</v>
      </c>
    </row>
    <row r="40" customFormat="false" ht="23.95" hidden="false" customHeight="false" outlineLevel="0" collapsed="false">
      <c r="A40" s="3"/>
      <c r="B40" s="3"/>
      <c r="C40" s="9" t="s">
        <v>63</v>
      </c>
    </row>
    <row r="41" customFormat="false" ht="13.8" hidden="false" customHeight="false" outlineLevel="0" collapsed="false">
      <c r="A41" s="8" t="s">
        <v>64</v>
      </c>
      <c r="B41" s="9" t="n">
        <v>0.1</v>
      </c>
      <c r="C41" s="9"/>
    </row>
    <row r="42" customFormat="false" ht="13.8" hidden="false" customHeight="false" outlineLevel="0" collapsed="false">
      <c r="A42" s="8"/>
      <c r="B42" s="9"/>
      <c r="C42" s="9"/>
    </row>
    <row r="43" customFormat="false" ht="23.95" hidden="false" customHeight="false" outlineLevel="0" collapsed="false">
      <c r="A43" s="11" t="s">
        <v>65</v>
      </c>
      <c r="B43" s="12" t="n">
        <f aca="false">B44/B45</f>
        <v>0.694166666666667</v>
      </c>
      <c r="C43" s="13" t="s">
        <v>66</v>
      </c>
    </row>
    <row r="44" customFormat="false" ht="13.8" hidden="false" customHeight="false" outlineLevel="0" collapsed="false">
      <c r="A44" s="11" t="s">
        <v>67</v>
      </c>
      <c r="B44" s="12" t="n">
        <v>8.33</v>
      </c>
      <c r="C44" s="13"/>
    </row>
    <row r="45" customFormat="false" ht="68.25" hidden="false" customHeight="false" outlineLevel="0" collapsed="false">
      <c r="A45" s="8" t="s">
        <v>68</v>
      </c>
      <c r="B45" s="9" t="n">
        <f aca="false">B76</f>
        <v>12</v>
      </c>
      <c r="C45" s="9" t="s">
        <v>69</v>
      </c>
    </row>
    <row r="46" customFormat="false" ht="35" hidden="false" customHeight="false" outlineLevel="0" collapsed="false">
      <c r="A46" s="8" t="s">
        <v>70</v>
      </c>
      <c r="B46" s="9" t="n">
        <v>0.85</v>
      </c>
      <c r="C46" s="9" t="s">
        <v>71</v>
      </c>
    </row>
    <row r="47" customFormat="false" ht="212.55" hidden="false" customHeight="false" outlineLevel="0" collapsed="false">
      <c r="A47" s="8" t="s">
        <v>72</v>
      </c>
      <c r="B47" s="9" t="s">
        <v>73</v>
      </c>
      <c r="C47" s="9" t="s">
        <v>74</v>
      </c>
    </row>
    <row r="48" customFormat="false" ht="46.1" hidden="false" customHeight="false" outlineLevel="0" collapsed="false">
      <c r="A48" s="8" t="s">
        <v>75</v>
      </c>
      <c r="B48" s="9" t="s">
        <v>76</v>
      </c>
      <c r="C48" s="9" t="s">
        <v>77</v>
      </c>
    </row>
    <row r="49" customFormat="false" ht="35" hidden="false" customHeight="false" outlineLevel="0" collapsed="false">
      <c r="A49" s="11" t="s">
        <v>78</v>
      </c>
      <c r="B49" s="14" t="n">
        <f aca="false">1/(1/B53+1/B57+1/B61)</f>
        <v>6.08742610099085</v>
      </c>
      <c r="C49" s="13" t="s">
        <v>79</v>
      </c>
    </row>
    <row r="50" customFormat="false" ht="13.8" hidden="false" customHeight="false" outlineLevel="0" collapsed="false">
      <c r="A50" s="8" t="s">
        <v>80</v>
      </c>
      <c r="B50" s="9" t="n">
        <v>17</v>
      </c>
      <c r="C50" s="9" t="s">
        <v>81</v>
      </c>
    </row>
    <row r="51" customFormat="false" ht="46.1" hidden="false" customHeight="false" outlineLevel="0" collapsed="false">
      <c r="A51" s="8" t="s">
        <v>82</v>
      </c>
      <c r="B51" s="9" t="n">
        <v>0.32</v>
      </c>
      <c r="C51" s="9" t="s">
        <v>77</v>
      </c>
    </row>
    <row r="52" customFormat="false" ht="46.1" hidden="false" customHeight="false" outlineLevel="0" collapsed="false">
      <c r="A52" s="8" t="s">
        <v>83</v>
      </c>
      <c r="B52" s="9" t="n">
        <v>0.21</v>
      </c>
      <c r="C52" s="9" t="s">
        <v>84</v>
      </c>
    </row>
    <row r="53" customFormat="false" ht="23.95" hidden="false" customHeight="false" outlineLevel="0" collapsed="false">
      <c r="A53" s="15" t="s">
        <v>85</v>
      </c>
      <c r="B53" s="16" t="n">
        <f aca="false">SUM(B50:B52)</f>
        <v>17.53</v>
      </c>
      <c r="C53" s="16"/>
    </row>
    <row r="54" customFormat="false" ht="13.8" hidden="false" customHeight="false" outlineLevel="0" collapsed="false">
      <c r="A54" s="8" t="s">
        <v>86</v>
      </c>
      <c r="B54" s="9" t="n">
        <v>17</v>
      </c>
      <c r="C54" s="9" t="s">
        <v>81</v>
      </c>
    </row>
    <row r="55" customFormat="false" ht="46.1" hidden="false" customHeight="false" outlineLevel="0" collapsed="false">
      <c r="A55" s="8" t="s">
        <v>87</v>
      </c>
      <c r="B55" s="9" t="n">
        <v>0.69</v>
      </c>
      <c r="C55" s="9" t="s">
        <v>88</v>
      </c>
    </row>
    <row r="56" customFormat="false" ht="46.1" hidden="false" customHeight="false" outlineLevel="0" collapsed="false">
      <c r="A56" s="8" t="s">
        <v>89</v>
      </c>
      <c r="B56" s="9" t="n">
        <v>0.58</v>
      </c>
      <c r="C56" s="9" t="s">
        <v>90</v>
      </c>
    </row>
    <row r="57" customFormat="false" ht="23.95" hidden="false" customHeight="false" outlineLevel="0" collapsed="false">
      <c r="A57" s="15" t="s">
        <v>91</v>
      </c>
      <c r="B57" s="16" t="n">
        <f aca="false">SUM(B54:B56)</f>
        <v>18.27</v>
      </c>
      <c r="C57" s="16"/>
    </row>
    <row r="58" customFormat="false" ht="13.8" hidden="false" customHeight="false" outlineLevel="0" collapsed="false">
      <c r="A58" s="8" t="s">
        <v>92</v>
      </c>
      <c r="B58" s="9" t="n">
        <v>17</v>
      </c>
      <c r="C58" s="9" t="s">
        <v>81</v>
      </c>
    </row>
    <row r="59" customFormat="false" ht="46.1" hidden="false" customHeight="false" outlineLevel="0" collapsed="false">
      <c r="A59" s="8" t="s">
        <v>93</v>
      </c>
      <c r="B59" s="9" t="n">
        <v>1.1</v>
      </c>
      <c r="C59" s="9" t="s">
        <v>94</v>
      </c>
    </row>
    <row r="60" customFormat="false" ht="46.1" hidden="false" customHeight="false" outlineLevel="0" collapsed="false">
      <c r="A60" s="8" t="s">
        <v>95</v>
      </c>
      <c r="B60" s="9" t="n">
        <v>0.95</v>
      </c>
      <c r="C60" s="9" t="s">
        <v>96</v>
      </c>
    </row>
    <row r="61" customFormat="false" ht="23.95" hidden="false" customHeight="false" outlineLevel="0" collapsed="false">
      <c r="A61" s="15" t="s">
        <v>97</v>
      </c>
      <c r="B61" s="16" t="n">
        <f aca="false">SUM(B58:B60)</f>
        <v>19.05</v>
      </c>
      <c r="C61" s="16"/>
    </row>
    <row r="62" customFormat="false" ht="46.1" hidden="false" customHeight="false" outlineLevel="0" collapsed="false">
      <c r="A62" s="15" t="s">
        <v>47</v>
      </c>
      <c r="B62" s="17" t="n">
        <f aca="false">B43+SUM(B31:B41)</f>
        <v>7.39416666666667</v>
      </c>
      <c r="C62" s="16" t="s">
        <v>48</v>
      </c>
    </row>
    <row r="63" customFormat="false" ht="13.8" hidden="false" customHeight="false" outlineLevel="0" collapsed="false"/>
    <row r="64" customFormat="false" ht="13.8" hidden="false" customHeight="false" outlineLevel="0" collapsed="false">
      <c r="A64" s="0" t="s">
        <v>98</v>
      </c>
      <c r="B64" s="0" t="n">
        <v>16</v>
      </c>
      <c r="C64" s="0" t="s">
        <v>99</v>
      </c>
    </row>
    <row r="65" customFormat="false" ht="13.8" hidden="false" customHeight="false" outlineLevel="0" collapsed="false">
      <c r="A65" s="0" t="s">
        <v>100</v>
      </c>
      <c r="B65" s="18" t="n">
        <f aca="false">B64*1000/B62</f>
        <v>2163.86791389609</v>
      </c>
      <c r="C65" s="0" t="s">
        <v>101</v>
      </c>
    </row>
    <row r="66" customFormat="false" ht="13.8" hidden="false" customHeight="false" outlineLevel="0" collapsed="false"/>
    <row r="67" customFormat="false" ht="13.8" hidden="false" customHeight="false" outlineLevel="0" collapsed="false">
      <c r="A67" s="0" t="s">
        <v>102</v>
      </c>
      <c r="B67" s="18" t="n">
        <f aca="false">B65/B45/3</f>
        <v>60.1074420526691</v>
      </c>
      <c r="C67" s="0" t="s">
        <v>103</v>
      </c>
    </row>
    <row r="68" customFormat="false" ht="13.8" hidden="false" customHeight="false" outlineLevel="0" collapsed="false"/>
    <row r="69" customFormat="false" ht="13.8" hidden="false" customHeight="false" outlineLevel="0" collapsed="false"/>
    <row r="70" customFormat="false" ht="13.8" hidden="false" customHeight="false" outlineLevel="0" collapsed="false">
      <c r="A70" s="0" t="s">
        <v>104</v>
      </c>
      <c r="B70" s="0" t="n">
        <v>25</v>
      </c>
      <c r="C70" s="0" t="s">
        <v>15</v>
      </c>
      <c r="E70" s="0" t="s">
        <v>105</v>
      </c>
      <c r="F70" s="0" t="n">
        <f aca="false">0.0000000699</f>
        <v>6.99E-008</v>
      </c>
      <c r="G70" s="0" t="s">
        <v>106</v>
      </c>
    </row>
    <row r="71" customFormat="false" ht="13.8" hidden="false" customHeight="false" outlineLevel="0" collapsed="false">
      <c r="E71" s="0" t="s">
        <v>107</v>
      </c>
      <c r="F71" s="19" t="n">
        <v>0.00641</v>
      </c>
      <c r="G71" s="0" t="s">
        <v>108</v>
      </c>
    </row>
    <row r="72" customFormat="false" ht="13.8" hidden="false" customHeight="false" outlineLevel="0" collapsed="false">
      <c r="A72" s="0" t="s">
        <v>109</v>
      </c>
      <c r="B72" s="20" t="n">
        <f aca="false">B30/1000</f>
        <v>0.00739416666666667</v>
      </c>
      <c r="C72" s="0" t="s">
        <v>5</v>
      </c>
      <c r="E72" s="0" t="s">
        <v>110</v>
      </c>
      <c r="F72" s="1" t="n">
        <v>0.0001</v>
      </c>
      <c r="G72" s="0" t="s">
        <v>111</v>
      </c>
    </row>
    <row r="73" customFormat="false" ht="13.8" hidden="false" customHeight="false" outlineLevel="0" collapsed="false">
      <c r="A73" s="0" t="s">
        <v>112</v>
      </c>
      <c r="B73" s="18" t="n">
        <f aca="false">B70/B72</f>
        <v>3381.04361546264</v>
      </c>
      <c r="C73" s="0" t="s">
        <v>7</v>
      </c>
      <c r="E73" s="0" t="s">
        <v>113</v>
      </c>
      <c r="F73" s="1" t="n">
        <v>0.008</v>
      </c>
      <c r="G73" s="0" t="s">
        <v>111</v>
      </c>
    </row>
    <row r="74" customFormat="false" ht="13.8" hidden="false" customHeight="false" outlineLevel="0" collapsed="false">
      <c r="A74" s="0" t="s">
        <v>43</v>
      </c>
      <c r="B74" s="0" t="n">
        <v>56000</v>
      </c>
      <c r="C74" s="0" t="s">
        <v>114</v>
      </c>
      <c r="E74" s="0" t="s">
        <v>115</v>
      </c>
      <c r="F74" s="1" t="n">
        <v>0.003</v>
      </c>
      <c r="G74" s="0" t="s">
        <v>111</v>
      </c>
    </row>
    <row r="75" customFormat="false" ht="13.8" hidden="false" customHeight="false" outlineLevel="0" collapsed="false">
      <c r="A75" s="0" t="s">
        <v>116</v>
      </c>
      <c r="B75" s="0" t="n">
        <f aca="false">B74*3</f>
        <v>168000</v>
      </c>
      <c r="C75" s="0" t="s">
        <v>114</v>
      </c>
      <c r="E75" s="0" t="s">
        <v>30</v>
      </c>
      <c r="F75" s="0" t="n">
        <v>0.01</v>
      </c>
      <c r="G75" s="0" t="s">
        <v>5</v>
      </c>
    </row>
    <row r="76" customFormat="false" ht="13.8" hidden="false" customHeight="false" outlineLevel="0" collapsed="false">
      <c r="A76" s="0" t="s">
        <v>68</v>
      </c>
      <c r="B76" s="0" t="n">
        <v>12</v>
      </c>
      <c r="E76" s="0" t="s">
        <v>117</v>
      </c>
      <c r="F76" s="0" t="n">
        <f aca="false">F70/F72</f>
        <v>0.000699</v>
      </c>
    </row>
    <row r="77" customFormat="false" ht="123.65" hidden="false" customHeight="false" outlineLevel="0" collapsed="false">
      <c r="A77" s="0" t="s">
        <v>118</v>
      </c>
      <c r="B77" s="0" t="n">
        <f aca="false">B76*B75</f>
        <v>2016000</v>
      </c>
      <c r="C77" s="0" t="s">
        <v>114</v>
      </c>
      <c r="E77" s="21" t="s">
        <v>119</v>
      </c>
    </row>
    <row r="78" customFormat="false" ht="13.8" hidden="false" customHeight="false" outlineLevel="0" collapsed="false">
      <c r="A78" s="0" t="s">
        <v>118</v>
      </c>
      <c r="B78" s="0" t="n">
        <f aca="false">B77/1000000</f>
        <v>2.016</v>
      </c>
      <c r="C78" s="0" t="s">
        <v>120</v>
      </c>
      <c r="E78" s="22" t="s">
        <v>121</v>
      </c>
      <c r="F78" s="1" t="n">
        <v>0.0001</v>
      </c>
      <c r="G78" s="0" t="s">
        <v>122</v>
      </c>
    </row>
    <row r="79" customFormat="false" ht="35" hidden="false" customHeight="false" outlineLevel="0" collapsed="false">
      <c r="A79" s="0" t="s">
        <v>56</v>
      </c>
      <c r="B79" s="20" t="n">
        <f aca="false">F82</f>
        <v>0.00091092414482947</v>
      </c>
      <c r="C79" s="0" t="s">
        <v>5</v>
      </c>
      <c r="E79" s="21" t="s">
        <v>123</v>
      </c>
    </row>
    <row r="80" customFormat="false" ht="13.8" hidden="false" customHeight="false" outlineLevel="0" collapsed="false">
      <c r="A80" s="0" t="s">
        <v>124</v>
      </c>
      <c r="B80" s="20"/>
      <c r="E80" s="21"/>
    </row>
    <row r="81" customFormat="false" ht="13.8" hidden="false" customHeight="false" outlineLevel="0" collapsed="false">
      <c r="A81" s="0" t="s">
        <v>125</v>
      </c>
      <c r="B81" s="0" t="n">
        <v>0.0001</v>
      </c>
      <c r="C81" s="0" t="s">
        <v>126</v>
      </c>
    </row>
    <row r="82" customFormat="false" ht="13.8" hidden="false" customHeight="false" outlineLevel="0" collapsed="false">
      <c r="E82" s="0" t="s">
        <v>127</v>
      </c>
      <c r="F82" s="23" t="n">
        <f aca="false">ACOSH(F74/F78)/(PI()/F76)</f>
        <v>0.00091092414482947</v>
      </c>
      <c r="G82" s="0" t="s">
        <v>5</v>
      </c>
      <c r="H82" s="0" t="n">
        <f aca="false">25/12.53</f>
        <v>1.9952114924182</v>
      </c>
    </row>
    <row r="83" customFormat="false" ht="13.8" hidden="false" customHeight="false" outlineLevel="0" collapsed="false">
      <c r="E83" s="0" t="s">
        <v>128</v>
      </c>
      <c r="F83" s="23" t="n">
        <f aca="false">F82*(1+300*F71)</f>
        <v>0.00266263127533654</v>
      </c>
      <c r="G83" s="0" t="s">
        <v>5</v>
      </c>
    </row>
    <row r="84" customFormat="false" ht="13.8" hidden="false" customHeight="false" outlineLevel="0" collapsed="false">
      <c r="E84" s="0" t="s">
        <v>129</v>
      </c>
      <c r="F84" s="23" t="n">
        <f aca="false">F82*(1+600*F71)</f>
        <v>0.00441433840584361</v>
      </c>
      <c r="G84" s="0" t="s">
        <v>5</v>
      </c>
    </row>
    <row r="85" customFormat="false" ht="13.8" hidden="false" customHeight="false" outlineLevel="0" collapsed="false">
      <c r="F85" s="23"/>
    </row>
    <row r="86" customFormat="false" ht="13.8" hidden="false" customHeight="false" outlineLevel="0" collapsed="false">
      <c r="A86" s="0" t="s">
        <v>130</v>
      </c>
      <c r="B86" s="0" t="s">
        <v>131</v>
      </c>
      <c r="C86" s="0" t="s">
        <v>132</v>
      </c>
      <c r="E86" s="0" t="s">
        <v>133</v>
      </c>
      <c r="F86" s="23"/>
    </row>
    <row r="87" customFormat="false" ht="13.8" hidden="false" customHeight="false" outlineLevel="0" collapsed="false">
      <c r="A87" s="0" t="n">
        <v>0</v>
      </c>
      <c r="B87" s="0" t="n">
        <f aca="false">B70</f>
        <v>25</v>
      </c>
      <c r="C87" s="18" t="n">
        <f aca="false">B87/($B$79+$B$72)</f>
        <v>3010.20188309011</v>
      </c>
      <c r="E87" s="0" t="n">
        <f aca="false">C87*C87*$F$83*$B$81</f>
        <v>2.41269417183795</v>
      </c>
      <c r="F87" s="24" t="n">
        <f aca="false">E87</f>
        <v>2.41269417183795</v>
      </c>
      <c r="G87" s="0" t="n">
        <f aca="false">(C87/30)*(C87/30)*0.02*$B$81</f>
        <v>0.0201362563932427</v>
      </c>
      <c r="H87" s="0" t="n">
        <f aca="false">G87</f>
        <v>0.0201362563932427</v>
      </c>
    </row>
    <row r="88" customFormat="false" ht="13.8" hidden="false" customHeight="false" outlineLevel="0" collapsed="false">
      <c r="A88" s="0" t="n">
        <f aca="false">A87+$B$81</f>
        <v>0.0001</v>
      </c>
      <c r="B88" s="0" t="n">
        <f aca="false">B87-(C87/$B$78)*($B$81)</f>
        <v>24.8506844304023</v>
      </c>
      <c r="C88" s="18" t="n">
        <f aca="false">B88/($B$79+$B$72)</f>
        <v>2992.223082739</v>
      </c>
      <c r="E88" s="0" t="n">
        <f aca="false">C88*C88*$F$83*$B$81</f>
        <v>2.38396001363964</v>
      </c>
      <c r="F88" s="0" t="n">
        <f aca="false">F87+E88</f>
        <v>4.79665418547759</v>
      </c>
      <c r="G88" s="0" t="n">
        <f aca="false">(C88/30)*(C88/30)*0.02*$B$81</f>
        <v>0.0198964421708357</v>
      </c>
      <c r="H88" s="0" t="n">
        <f aca="false">H87+G88</f>
        <v>0.0400326985640784</v>
      </c>
    </row>
    <row r="89" customFormat="false" ht="13.8" hidden="false" customHeight="false" outlineLevel="0" collapsed="false">
      <c r="A89" s="0" t="n">
        <f aca="false">A88+$B$81</f>
        <v>0.0002</v>
      </c>
      <c r="B89" s="0" t="n">
        <f aca="false">B88-(C88/$B$78)*($B$81)</f>
        <v>24.7022606663775</v>
      </c>
      <c r="C89" s="18" t="n">
        <f aca="false">B89/($B$79+$B$72)</f>
        <v>2974.35166298049</v>
      </c>
      <c r="E89" s="0" t="n">
        <f aca="false">C89*C89*$F$83*$B$81</f>
        <v>2.35556806700589</v>
      </c>
      <c r="F89" s="0" t="n">
        <f aca="false">F88+E89</f>
        <v>7.15222225248348</v>
      </c>
      <c r="G89" s="0" t="n">
        <f aca="false">(C89/30)*(C89/30)*0.02*$B$81</f>
        <v>0.0196594840334996</v>
      </c>
      <c r="H89" s="0" t="n">
        <f aca="false">H88+G89</f>
        <v>0.059692182597578</v>
      </c>
    </row>
    <row r="90" customFormat="false" ht="13.8" hidden="false" customHeight="false" outlineLevel="0" collapsed="false">
      <c r="A90" s="0" t="n">
        <f aca="false">A89+$B$81</f>
        <v>0.0003</v>
      </c>
      <c r="B90" s="0" t="n">
        <f aca="false">B89-(C89/$B$78)*($B$81)</f>
        <v>24.5547233815075</v>
      </c>
      <c r="C90" s="18" t="n">
        <f aca="false">B90/($B$79+$B$72)</f>
        <v>2956.58698247082</v>
      </c>
      <c r="E90" s="0" t="n">
        <f aca="false">C90*C90*$F$83*$B$81</f>
        <v>2.32751425634298</v>
      </c>
      <c r="F90" s="0" t="n">
        <f aca="false">F89+E90</f>
        <v>9.47973650882646</v>
      </c>
      <c r="G90" s="0" t="n">
        <f aca="false">(C90/30)*(C90/30)*0.02*$B$81</f>
        <v>0.0194253479664797</v>
      </c>
      <c r="H90" s="0" t="n">
        <f aca="false">H89+G90</f>
        <v>0.0791175305640577</v>
      </c>
    </row>
    <row r="91" customFormat="false" ht="13.8" hidden="false" customHeight="false" outlineLevel="0" collapsed="false">
      <c r="A91" s="0" t="n">
        <f aca="false">A90+$B$81</f>
        <v>0.0004</v>
      </c>
      <c r="B91" s="0" t="n">
        <f aca="false">B90-(C90/$B$78)*($B$81)</f>
        <v>24.4080672811865</v>
      </c>
      <c r="C91" s="18" t="n">
        <f aca="false">B91/($B$79+$B$72)</f>
        <v>2938.9284036967</v>
      </c>
      <c r="E91" s="0" t="n">
        <f aca="false">C91*C91*$F$83*$B$81</f>
        <v>2.29979455459577</v>
      </c>
      <c r="F91" s="0" t="n">
        <f aca="false">F90+E91</f>
        <v>11.7795310634222</v>
      </c>
      <c r="G91" s="0" t="n">
        <f aca="false">(C91/30)*(C91/30)*0.02*$B$81</f>
        <v>0.0191940003601228</v>
      </c>
      <c r="H91" s="0" t="n">
        <f aca="false">H90+G91</f>
        <v>0.0983115309241805</v>
      </c>
    </row>
    <row r="92" customFormat="false" ht="13.8" hidden="false" customHeight="false" outlineLevel="0" collapsed="false">
      <c r="A92" s="0" t="n">
        <f aca="false">A91+$B$81</f>
        <v>0.0005</v>
      </c>
      <c r="B92" s="0" t="n">
        <f aca="false">B91-(C91/$B$78)*($B$81)</f>
        <v>24.2622871024317</v>
      </c>
      <c r="C92" s="18" t="n">
        <f aca="false">B92/($B$79+$B$72)</f>
        <v>2921.37529295251</v>
      </c>
      <c r="E92" s="0" t="n">
        <f aca="false">C92*C92*$F$83*$B$81</f>
        <v>2.27240498266961</v>
      </c>
      <c r="F92" s="0" t="n">
        <f aca="false">F91+E92</f>
        <v>14.0519360460918</v>
      </c>
      <c r="G92" s="0" t="n">
        <f aca="false">(C92/30)*(C92/30)*0.02*$B$81</f>
        <v>0.0189654080050519</v>
      </c>
      <c r="H92" s="0" t="n">
        <f aca="false">H91+G92</f>
        <v>0.117276938929232</v>
      </c>
    </row>
    <row r="93" customFormat="false" ht="13.8" hidden="false" customHeight="false" outlineLevel="0" collapsed="false">
      <c r="A93" s="0" t="n">
        <f aca="false">A92+$B$81</f>
        <v>0.0006</v>
      </c>
      <c r="B93" s="0" t="n">
        <f aca="false">B92-(C92/$B$78)*($B$81)</f>
        <v>24.117377613694</v>
      </c>
      <c r="C93" s="18" t="n">
        <f aca="false">B93/($B$79+$B$72)</f>
        <v>2903.92702031747</v>
      </c>
      <c r="E93" s="0" t="n">
        <f aca="false">C93*C93*$F$83*$B$81</f>
        <v>2.24534160885919</v>
      </c>
      <c r="F93" s="0" t="n">
        <f aca="false">F92+E93</f>
        <v>16.297277654951</v>
      </c>
      <c r="G93" s="0" t="n">
        <f aca="false">(C93/30)*(C93/30)*0.02*$B$81</f>
        <v>0.0187395380873998</v>
      </c>
      <c r="H93" s="0" t="n">
        <f aca="false">H92+G93</f>
        <v>0.136016477016632</v>
      </c>
    </row>
    <row r="94" customFormat="false" ht="13.8" hidden="false" customHeight="false" outlineLevel="0" collapsed="false">
      <c r="A94" s="0" t="n">
        <f aca="false">A93+$B$81</f>
        <v>0.0007</v>
      </c>
      <c r="B94" s="0" t="n">
        <f aca="false">B93-(C93/$B$78)*($B$81)</f>
        <v>23.9733336146703</v>
      </c>
      <c r="C94" s="18" t="n">
        <f aca="false">B94/($B$79+$B$72)</f>
        <v>2886.58295963311</v>
      </c>
      <c r="E94" s="0" t="n">
        <f aca="false">C94*C94*$F$83*$B$81</f>
        <v>2.21860054828413</v>
      </c>
      <c r="F94" s="0" t="n">
        <f aca="false">F93+E94</f>
        <v>18.5158782032352</v>
      </c>
      <c r="G94" s="0" t="n">
        <f aca="false">(C94/30)*(C94/30)*0.02*$B$81</f>
        <v>0.0185163581840983</v>
      </c>
      <c r="H94" s="0" t="n">
        <f aca="false">H93+G94</f>
        <v>0.15453283520073</v>
      </c>
    </row>
    <row r="95" customFormat="false" ht="13.8" hidden="false" customHeight="false" outlineLevel="0" collapsed="false">
      <c r="A95" s="0" t="n">
        <f aca="false">A94+$B$81</f>
        <v>0.0008</v>
      </c>
      <c r="B95" s="0" t="n">
        <f aca="false">B94-(C94/$B$78)*($B$81)</f>
        <v>23.830149936117</v>
      </c>
      <c r="C95" s="18" t="n">
        <f aca="false">B95/($B$79+$B$72)</f>
        <v>2869.34248848076</v>
      </c>
      <c r="E95" s="0" t="n">
        <f aca="false">C95*C95*$F$83*$B$81</f>
        <v>2.19217796233131</v>
      </c>
      <c r="F95" s="0" t="n">
        <f aca="false">F94+E95</f>
        <v>20.7080561655665</v>
      </c>
      <c r="G95" s="0" t="n">
        <f aca="false">(C95/30)*(C95/30)*0.02*$B$81</f>
        <v>0.0182958362582244</v>
      </c>
      <c r="H95" s="0" t="n">
        <f aca="false">H94+G95</f>
        <v>0.172828671458955</v>
      </c>
    </row>
    <row r="96" customFormat="false" ht="13.8" hidden="false" customHeight="false" outlineLevel="0" collapsed="false">
      <c r="A96" s="0" t="n">
        <f aca="false">A95+$B$81</f>
        <v>0.0009</v>
      </c>
      <c r="B96" s="0" t="n">
        <f aca="false">B95-(C95/$B$78)*($B$81)</f>
        <v>23.6878214396646</v>
      </c>
      <c r="C96" s="18" t="n">
        <f aca="false">B96/($B$79+$B$72)</f>
        <v>2852.20498815923</v>
      </c>
      <c r="E96" s="0" t="n">
        <f aca="false">C96*C96*$F$83*$B$81</f>
        <v>2.16607005810385</v>
      </c>
      <c r="F96" s="0" t="n">
        <f aca="false">F95+E96</f>
        <v>22.8741262236703</v>
      </c>
      <c r="G96" s="0" t="n">
        <f aca="false">(C96/30)*(C96/30)*0.02*$B$81</f>
        <v>0.0180779406544008</v>
      </c>
      <c r="H96" s="0" t="n">
        <f aca="false">H95+G96</f>
        <v>0.190906612113356</v>
      </c>
    </row>
    <row r="97" customFormat="false" ht="13.8" hidden="false" customHeight="false" outlineLevel="0" collapsed="false">
      <c r="A97" s="0" t="n">
        <f aca="false">A96+$B$81</f>
        <v>0.001</v>
      </c>
      <c r="B97" s="0" t="n">
        <f aca="false">B96-(C96/$B$78)*($B$81)</f>
        <v>23.5463430176329</v>
      </c>
      <c r="C97" s="18" t="n">
        <f aca="false">B97/($B$79+$B$72)</f>
        <v>2835.16984366257</v>
      </c>
      <c r="E97" s="0" t="n">
        <f aca="false">C97*C97*$F$83*$B$81</f>
        <v>2.14027308787667</v>
      </c>
      <c r="F97" s="0" t="n">
        <f aca="false">F96+E97</f>
        <v>25.014399311547</v>
      </c>
      <c r="G97" s="0" t="n">
        <f aca="false">(C97/30)*(C97/30)*0.02*$B$81</f>
        <v>0.0178626400942525</v>
      </c>
      <c r="H97" s="0" t="n">
        <f aca="false">H96+G97</f>
        <v>0.208769252207608</v>
      </c>
    </row>
    <row r="98" customFormat="false" ht="13.8" hidden="false" customHeight="false" outlineLevel="0" collapsed="false">
      <c r="A98" s="0" t="n">
        <f aca="false">A97+$B$81</f>
        <v>0.0011</v>
      </c>
      <c r="B98" s="0" t="n">
        <f aca="false">B97-(C97/$B$78)*($B$81)</f>
        <v>23.4057095928481</v>
      </c>
      <c r="C98" s="18" t="n">
        <f aca="false">B98/($B$79+$B$72)</f>
        <v>2818.23644365806</v>
      </c>
      <c r="E98" s="0" t="n">
        <f aca="false">C98*C98*$F$83*$B$81</f>
        <v>2.11478334855849</v>
      </c>
      <c r="F98" s="0" t="n">
        <f aca="false">F97+E98</f>
        <v>27.1291826601055</v>
      </c>
      <c r="G98" s="0" t="n">
        <f aca="false">(C98/30)*(C98/30)*0.02*$B$81</f>
        <v>0.0176499036719165</v>
      </c>
      <c r="H98" s="0" t="n">
        <f aca="false">H97+G98</f>
        <v>0.226419155879525</v>
      </c>
    </row>
    <row r="99" customFormat="false" ht="13.8" hidden="false" customHeight="false" outlineLevel="0" collapsed="false">
      <c r="A99" s="0" t="n">
        <f aca="false">A98+$B$81</f>
        <v>0.0012</v>
      </c>
      <c r="B99" s="0" t="n">
        <f aca="false">B98-(C98/$B$78)*($B$81)</f>
        <v>23.2659161184603</v>
      </c>
      <c r="C99" s="18" t="n">
        <f aca="false">B99/($B$79+$B$72)</f>
        <v>2801.40418046422</v>
      </c>
      <c r="E99" s="0" t="n">
        <f aca="false">C99*C99*$F$83*$B$81</f>
        <v>2.08959718116026</v>
      </c>
      <c r="F99" s="0" t="n">
        <f aca="false">F98+E99</f>
        <v>29.2187798412657</v>
      </c>
      <c r="G99" s="0" t="n">
        <f aca="false">(C99/30)*(C99/30)*0.02*$B$81</f>
        <v>0.0174397008496054</v>
      </c>
      <c r="H99" s="0" t="n">
        <f aca="false">H98+G99</f>
        <v>0.24385885672913</v>
      </c>
    </row>
    <row r="100" customFormat="false" ht="13.8" hidden="false" customHeight="false" outlineLevel="0" collapsed="false">
      <c r="A100" s="0" t="n">
        <f aca="false">A99+$B$81</f>
        <v>0.0013</v>
      </c>
      <c r="B100" s="0" t="n">
        <f aca="false">B99-(C99/$B$78)*($B$81)</f>
        <v>23.1269575777626</v>
      </c>
      <c r="C100" s="18" t="n">
        <f aca="false">B100/($B$79+$B$72)</f>
        <v>2784.67245002904</v>
      </c>
      <c r="E100" s="0" t="n">
        <f aca="false">C100*C100*$F$83*$B$81</f>
        <v>2.06471097026994</v>
      </c>
      <c r="F100" s="0" t="n">
        <f aca="false">F99+E100</f>
        <v>31.2834908115357</v>
      </c>
      <c r="G100" s="0" t="n">
        <f aca="false">(C100/30)*(C100/30)*0.02*$B$81</f>
        <v>0.0172320014532239</v>
      </c>
      <c r="H100" s="0" t="n">
        <f aca="false">H99+G100</f>
        <v>0.261090858182354</v>
      </c>
    </row>
    <row r="101" customFormat="false" ht="13.8" hidden="false" customHeight="false" outlineLevel="0" collapsed="false">
      <c r="A101" s="0" t="n">
        <f aca="false">A100+$B$81</f>
        <v>0.0014</v>
      </c>
      <c r="B101" s="0" t="n">
        <f aca="false">B100-(C100/$B$78)*($B$81)</f>
        <v>22.9888289840112</v>
      </c>
      <c r="C101" s="18" t="n">
        <f aca="false">B101/($B$79+$B$72)</f>
        <v>2768.04065190828</v>
      </c>
      <c r="E101" s="0" t="n">
        <f aca="false">C101*C101*$F$83*$B$81</f>
        <v>2.04012114353349</v>
      </c>
      <c r="F101" s="0" t="n">
        <f aca="false">F100+E101</f>
        <v>33.3236119550692</v>
      </c>
      <c r="G101" s="0" t="n">
        <f aca="false">(C101/30)*(C101/30)*0.02*$B$81</f>
        <v>0.0170267756680373</v>
      </c>
      <c r="H101" s="0" t="n">
        <f aca="false">H100+G101</f>
        <v>0.278117633850391</v>
      </c>
    </row>
    <row r="102" customFormat="false" ht="13.8" hidden="false" customHeight="false" outlineLevel="0" collapsed="false">
      <c r="A102" s="0" t="n">
        <f aca="false">A101+$B$81</f>
        <v>0.0015</v>
      </c>
      <c r="B102" s="0" t="n">
        <f aca="false">B101-(C101/$B$78)*($B$81)</f>
        <v>22.8515253802459</v>
      </c>
      <c r="C102" s="18" t="n">
        <f aca="false">B102/($B$79+$B$72)</f>
        <v>2751.5081892439</v>
      </c>
      <c r="E102" s="0" t="n">
        <f aca="false">C102*C102*$F$83*$B$81</f>
        <v>2.0158241711421</v>
      </c>
      <c r="F102" s="0" t="n">
        <f aca="false">F101+E102</f>
        <v>35.3394361262113</v>
      </c>
      <c r="G102" s="0" t="n">
        <f aca="false">(C102/30)*(C102/30)*0.02*$B$81</f>
        <v>0.0168239940343917</v>
      </c>
      <c r="H102" s="0" t="n">
        <f aca="false">H101+G102</f>
        <v>0.294941627884783</v>
      </c>
    </row>
    <row r="103" customFormat="false" ht="13.8" hidden="false" customHeight="false" outlineLevel="0" collapsed="false">
      <c r="A103" s="0" t="n">
        <f aca="false">A102+$B$81</f>
        <v>0.0016</v>
      </c>
      <c r="B103" s="0" t="n">
        <f aca="false">B102-(C102/$B$78)*($B$81)</f>
        <v>22.7150418391128</v>
      </c>
      <c r="C103" s="18" t="n">
        <f aca="false">B103/($B$79+$B$72)</f>
        <v>2735.07446874271</v>
      </c>
      <c r="E103" s="0" t="n">
        <f aca="false">C103*C103*$F$83*$B$81</f>
        <v>1.99181656532547</v>
      </c>
      <c r="F103" s="0" t="n">
        <f aca="false">F102+E103</f>
        <v>37.3312526915367</v>
      </c>
      <c r="G103" s="0" t="n">
        <f aca="false">(C103/30)*(C103/30)*0.02*$B$81</f>
        <v>0.016623627443485</v>
      </c>
      <c r="H103" s="0" t="n">
        <f aca="false">H102+G103</f>
        <v>0.311565255328268</v>
      </c>
    </row>
    <row r="104" customFormat="false" ht="13.8" hidden="false" customHeight="false" outlineLevel="0" collapsed="false">
      <c r="A104" s="0" t="n">
        <f aca="false">A103+$B$81</f>
        <v>0.0017</v>
      </c>
      <c r="B104" s="0" t="n">
        <f aca="false">B103-(C103/$B$78)*($B$81)</f>
        <v>22.5793734626871</v>
      </c>
      <c r="C104" s="18" t="n">
        <f aca="false">B104/($B$79+$B$72)</f>
        <v>2718.73890065501</v>
      </c>
      <c r="E104" s="0" t="n">
        <f aca="false">C104*C104*$F$83*$B$81</f>
        <v>1.96809487985114</v>
      </c>
      <c r="F104" s="0" t="n">
        <f aca="false">F103+E104</f>
        <v>39.2993475713879</v>
      </c>
      <c r="G104" s="0" t="n">
        <f aca="false">(C104/30)*(C104/30)*0.02*$B$81</f>
        <v>0.0164256471331885</v>
      </c>
      <c r="H104" s="0" t="n">
        <f aca="false">H103+G104</f>
        <v>0.327990902461456</v>
      </c>
    </row>
    <row r="105" customFormat="false" ht="13.8" hidden="false" customHeight="false" outlineLevel="0" collapsed="false">
      <c r="A105" s="0" t="n">
        <f aca="false">A104+$B$81</f>
        <v>0.0018</v>
      </c>
      <c r="B105" s="0" t="n">
        <f aca="false">B104-(C104/$B$78)*($B$81)</f>
        <v>22.4445153822974</v>
      </c>
      <c r="C105" s="18" t="n">
        <f aca="false">B105/($B$79+$B$72)</f>
        <v>2702.50089875346</v>
      </c>
      <c r="E105" s="0" t="n">
        <f aca="false">C105*C105*$F$83*$B$81</f>
        <v>1.94465570952983</v>
      </c>
      <c r="F105" s="0" t="n">
        <f aca="false">F104+E105</f>
        <v>41.2440032809177</v>
      </c>
      <c r="G105" s="0" t="n">
        <f aca="false">(C105/30)*(C105/30)*0.02*$B$81</f>
        <v>0.0162300246839184</v>
      </c>
      <c r="H105" s="0" t="n">
        <f aca="false">H104+G105</f>
        <v>0.344220927145375</v>
      </c>
    </row>
    <row r="106" customFormat="false" ht="13.8" hidden="false" customHeight="false" outlineLevel="0" collapsed="false">
      <c r="A106" s="0" t="n">
        <f aca="false">A105+$B$81</f>
        <v>0.0019</v>
      </c>
      <c r="B106" s="0" t="n">
        <f aca="false">B105-(C105/$B$78)*($B$81)</f>
        <v>22.3104627583513</v>
      </c>
      <c r="C106" s="18" t="n">
        <f aca="false">B106/($B$79+$B$72)</f>
        <v>2686.35988031203</v>
      </c>
      <c r="E106" s="0" t="n">
        <f aca="false">C106*C106*$F$83*$B$81</f>
        <v>1.92149568972661</v>
      </c>
      <c r="F106" s="0" t="n">
        <f aca="false">F105+E106</f>
        <v>43.1654989706443</v>
      </c>
      <c r="G106" s="0" t="n">
        <f aca="false">(C106/30)*(C106/30)*0.02*$B$81</f>
        <v>0.0160367320145557</v>
      </c>
      <c r="H106" s="0" t="n">
        <f aca="false">H105+G106</f>
        <v>0.360257659159931</v>
      </c>
    </row>
    <row r="107" customFormat="false" ht="13.8" hidden="false" customHeight="false" outlineLevel="0" collapsed="false">
      <c r="A107" s="0" t="n">
        <f aca="false">A106+$B$81</f>
        <v>0.002</v>
      </c>
      <c r="B107" s="0" t="n">
        <f aca="false">B106-(C106/$B$78)*($B$81)</f>
        <v>22.1772107801612</v>
      </c>
      <c r="C107" s="18" t="n">
        <f aca="false">B107/($B$79+$B$72)</f>
        <v>2670.3152660851</v>
      </c>
      <c r="E107" s="0" t="n">
        <f aca="false">C107*C107*$F$83*$B$81</f>
        <v>1.8986114958779</v>
      </c>
      <c r="F107" s="0" t="n">
        <f aca="false">F106+E107</f>
        <v>45.0641104665222</v>
      </c>
      <c r="G107" s="0" t="n">
        <f aca="false">(C107/30)*(C107/30)*0.02*$B$81</f>
        <v>0.0158457413784159</v>
      </c>
      <c r="H107" s="0" t="n">
        <f aca="false">H106+G107</f>
        <v>0.376103400538346</v>
      </c>
    </row>
    <row r="108" customFormat="false" ht="13.8" hidden="false" customHeight="false" outlineLevel="0" collapsed="false">
      <c r="A108" s="0" t="n">
        <f aca="false">A107+$B$81</f>
        <v>0.0021</v>
      </c>
      <c r="B108" s="0" t="n">
        <f aca="false">B107-(C107/$B$78)*($B$81)</f>
        <v>22.0447546657721</v>
      </c>
      <c r="C108" s="18" t="n">
        <f aca="false">B108/($B$79+$B$72)</f>
        <v>2654.36648028666</v>
      </c>
      <c r="E108" s="0" t="n">
        <f aca="false">C108*C108*$F$83*$B$81</f>
        <v>1.87599984301427</v>
      </c>
      <c r="F108" s="0" t="n">
        <f aca="false">F107+E108</f>
        <v>46.9401103095365</v>
      </c>
      <c r="G108" s="0" t="n">
        <f aca="false">(C108/30)*(C108/30)*0.02*$B$81</f>
        <v>0.0156570253592653</v>
      </c>
      <c r="H108" s="0" t="n">
        <f aca="false">H107+G108</f>
        <v>0.391760425897612</v>
      </c>
    </row>
    <row r="109" customFormat="false" ht="13.8" hidden="false" customHeight="false" outlineLevel="0" collapsed="false">
      <c r="A109" s="0" t="n">
        <f aca="false">A108+$B$81</f>
        <v>0.0022</v>
      </c>
      <c r="B109" s="0" t="n">
        <f aca="false">B108-(C108/$B$78)*($B$81)</f>
        <v>21.9130896617896</v>
      </c>
      <c r="C109" s="18" t="n">
        <f aca="false">B109/($B$79+$B$72)</f>
        <v>2638.51295056966</v>
      </c>
      <c r="E109" s="0" t="n">
        <f aca="false">C109*C109*$F$83*$B$81</f>
        <v>1.85365748528888</v>
      </c>
      <c r="F109" s="0" t="n">
        <f aca="false">F108+E109</f>
        <v>48.7937677948254</v>
      </c>
      <c r="G109" s="0" t="n">
        <f aca="false">(C109/30)*(C109/30)*0.02*$B$81</f>
        <v>0.0154705568673862</v>
      </c>
      <c r="H109" s="0" t="n">
        <f aca="false">H108+G109</f>
        <v>0.407230982764998</v>
      </c>
    </row>
    <row r="110" customFormat="false" ht="13.8" hidden="false" customHeight="false" outlineLevel="0" collapsed="false">
      <c r="A110" s="0" t="n">
        <f aca="false">A109+$B$81</f>
        <v>0.0023</v>
      </c>
      <c r="B110" s="0" t="n">
        <f aca="false">B109-(C109/$B$78)*($B$81)</f>
        <v>21.7822110432098</v>
      </c>
      <c r="C110" s="18" t="n">
        <f aca="false">B110/($B$79+$B$72)</f>
        <v>2622.75410800545</v>
      </c>
      <c r="E110" s="0" t="n">
        <f aca="false">C110*C110*$F$83*$B$81</f>
        <v>1.83158121551151</v>
      </c>
      <c r="F110" s="0" t="n">
        <f aca="false">F109+E110</f>
        <v>50.6253490103369</v>
      </c>
      <c r="G110" s="0" t="n">
        <f aca="false">(C110/30)*(C110/30)*0.02*$B$81</f>
        <v>0.0152863091356877</v>
      </c>
      <c r="H110" s="0" t="n">
        <f aca="false">H109+G110</f>
        <v>0.422517291900686</v>
      </c>
    </row>
    <row r="111" customFormat="false" ht="13.8" hidden="false" customHeight="false" outlineLevel="0" collapsed="false">
      <c r="A111" s="0" t="n">
        <f aca="false">A110+$B$81</f>
        <v>0.0024</v>
      </c>
      <c r="B111" s="0" t="n">
        <f aca="false">B110-(C110/$B$78)*($B$81)</f>
        <v>21.6521141132492</v>
      </c>
      <c r="C111" s="18" t="n">
        <f aca="false">B111/($B$79+$B$72)</f>
        <v>2607.08938706338</v>
      </c>
      <c r="E111" s="0" t="n">
        <f aca="false">C111*C111*$F$83*$B$81</f>
        <v>1.80976786468823</v>
      </c>
      <c r="F111" s="0" t="n">
        <f aca="false">F110+E111</f>
        <v>52.4351168750251</v>
      </c>
      <c r="G111" s="0" t="n">
        <f aca="false">(C111/30)*(C111/30)*0.02*$B$81</f>
        <v>0.0151042557158634</v>
      </c>
      <c r="H111" s="0" t="n">
        <f aca="false">H110+G111</f>
        <v>0.437621547616549</v>
      </c>
    </row>
    <row r="112" customFormat="false" ht="13.8" hidden="false" customHeight="false" outlineLevel="0" collapsed="false">
      <c r="A112" s="0" t="n">
        <f aca="false">A111+$B$81</f>
        <v>0.0025</v>
      </c>
      <c r="B112" s="0" t="n">
        <f aca="false">B111-(C111/$B$78)*($B$81)</f>
        <v>21.5227942031766</v>
      </c>
      <c r="C112" s="18" t="n">
        <f aca="false">B112/($B$79+$B$72)</f>
        <v>2591.51822559052</v>
      </c>
      <c r="E112" s="0" t="n">
        <f aca="false">C112*C112*$F$83*$B$81</f>
        <v>1.78821430156649</v>
      </c>
      <c r="F112" s="0" t="n">
        <f aca="false">F111+E112</f>
        <v>54.2233311765916</v>
      </c>
      <c r="G112" s="0" t="n">
        <f aca="false">(C112/30)*(C112/30)*0.02*$B$81</f>
        <v>0.0149243704745952</v>
      </c>
      <c r="H112" s="0" t="n">
        <f aca="false">H111+G112</f>
        <v>0.452545918091144</v>
      </c>
    </row>
    <row r="113" customFormat="false" ht="13.8" hidden="false" customHeight="false" outlineLevel="0" collapsed="false">
      <c r="A113" s="0" t="n">
        <f aca="false">A112+$B$81</f>
        <v>0.0026</v>
      </c>
      <c r="B113" s="0" t="n">
        <f aca="false">B112-(C112/$B$78)*($B$81)</f>
        <v>21.3942466721453</v>
      </c>
      <c r="C113" s="18" t="n">
        <f aca="false">B113/($B$79+$B$72)</f>
        <v>2576.04006479144</v>
      </c>
      <c r="E113" s="0" t="n">
        <f aca="false">C113*C113*$F$83*$B$81</f>
        <v>1.76691743218559</v>
      </c>
      <c r="F113" s="0" t="n">
        <f aca="false">F112+E113</f>
        <v>55.9902486087772</v>
      </c>
      <c r="G113" s="0" t="n">
        <f aca="false">(C113/30)*(C113/30)*0.02*$B$81</f>
        <v>0.0147466275898016</v>
      </c>
      <c r="H113" s="0" t="n">
        <f aca="false">H112+G113</f>
        <v>0.467292545680946</v>
      </c>
    </row>
    <row r="114" customFormat="false" ht="13.8" hidden="false" customHeight="false" outlineLevel="0" collapsed="false">
      <c r="A114" s="0" t="n">
        <f aca="false">A113+$B$81</f>
        <v>0.0027</v>
      </c>
      <c r="B114" s="0" t="n">
        <f aca="false">B113-(C113/$B$78)*($B$81)</f>
        <v>21.2664669070267</v>
      </c>
      <c r="C114" s="18" t="n">
        <f aca="false">B114/($B$79+$B$72)</f>
        <v>2560.65434920821</v>
      </c>
      <c r="E114" s="0" t="n">
        <f aca="false">C114*C114*$F$83*$B$81</f>
        <v>1.74587419943259</v>
      </c>
      <c r="F114" s="0" t="n">
        <f aca="false">F113+E114</f>
        <v>57.7361228082098</v>
      </c>
      <c r="G114" s="0" t="n">
        <f aca="false">(C114/30)*(C114/30)*0.02*$B$81</f>
        <v>0.0145710015469309</v>
      </c>
      <c r="H114" s="0" t="n">
        <f aca="false">H113+G114</f>
        <v>0.481863547227877</v>
      </c>
    </row>
    <row r="115" customFormat="false" ht="13.8" hidden="false" customHeight="false" outlineLevel="0" collapsed="false">
      <c r="A115" s="0" t="n">
        <f aca="false">A114+$B$81</f>
        <v>0.0028</v>
      </c>
      <c r="B115" s="0" t="n">
        <f aca="false">B114-(C114/$B$78)*($B$81)</f>
        <v>21.1394503222445</v>
      </c>
      <c r="C115" s="18" t="n">
        <f aca="false">B115/($B$79+$B$72)</f>
        <v>2545.36052670041</v>
      </c>
      <c r="E115" s="0" t="n">
        <f aca="false">C115*C115*$F$83*$B$81</f>
        <v>1.72508158260348</v>
      </c>
      <c r="F115" s="0" t="n">
        <f aca="false">F114+E115</f>
        <v>59.4612043908133</v>
      </c>
      <c r="G115" s="0" t="n">
        <f aca="false">(C115/30)*(C115/30)*0.02*$B$81</f>
        <v>0.0143974671352991</v>
      </c>
      <c r="H115" s="0" t="n">
        <f aca="false">H114+G115</f>
        <v>0.496261014363176</v>
      </c>
    </row>
    <row r="116" customFormat="false" ht="13.8" hidden="false" customHeight="false" outlineLevel="0" collapsed="false">
      <c r="A116" s="0" t="n">
        <f aca="false">A115+$B$81</f>
        <v>0.0029</v>
      </c>
      <c r="B116" s="0" t="n">
        <f aca="false">B115-(C115/$B$78)*($B$81)</f>
        <v>21.0131923596106</v>
      </c>
      <c r="C116" s="18" t="n">
        <f aca="false">B116/($B$79+$B$72)</f>
        <v>2530.15804842538</v>
      </c>
      <c r="E116" s="0" t="n">
        <f aca="false">C116*C116*$F$83*$B$81</f>
        <v>1.70453659696953</v>
      </c>
      <c r="F116" s="0" t="n">
        <f aca="false">F115+E116</f>
        <v>61.1657409877828</v>
      </c>
      <c r="G116" s="0" t="n">
        <f aca="false">(C116/30)*(C116/30)*0.02*$B$81</f>
        <v>0.0142259994444705</v>
      </c>
      <c r="H116" s="0" t="n">
        <f aca="false">H115+G116</f>
        <v>0.510487013807646</v>
      </c>
    </row>
    <row r="117" customFormat="false" ht="13.8" hidden="false" customHeight="false" outlineLevel="0" collapsed="false">
      <c r="A117" s="0" t="n">
        <f aca="false">A116+$B$81</f>
        <v>0.003</v>
      </c>
      <c r="B117" s="0" t="n">
        <f aca="false">B116-(C116/$B$78)*($B$81)</f>
        <v>20.8876884881609</v>
      </c>
      <c r="C117" s="18" t="n">
        <f aca="false">B117/($B$79+$B$72)</f>
        <v>2515.04636881846</v>
      </c>
      <c r="E117" s="0" t="n">
        <f aca="false">C117*C117*$F$83*$B$81</f>
        <v>1.68423629334886</v>
      </c>
      <c r="F117" s="0" t="n">
        <f aca="false">F116+E117</f>
        <v>62.8499772811317</v>
      </c>
      <c r="G117" s="0" t="n">
        <f aca="false">(C117/30)*(C117/30)*0.02*$B$81</f>
        <v>0.0140565738606821</v>
      </c>
      <c r="H117" s="0" t="n">
        <f aca="false">H116+G117</f>
        <v>0.524543587668328</v>
      </c>
    </row>
    <row r="118" customFormat="false" ht="13.8" hidden="false" customHeight="false" outlineLevel="0" collapsed="false">
      <c r="A118" s="0" t="n">
        <f aca="false">A117+$B$81</f>
        <v>0.0031</v>
      </c>
      <c r="B118" s="0" t="n">
        <f aca="false">B117-(C117/$B$78)*($B$81)</f>
        <v>20.7629342039933</v>
      </c>
      <c r="C118" s="18" t="n">
        <f aca="false">B118/($B$79+$B$72)</f>
        <v>2500.02494557347</v>
      </c>
      <c r="E118" s="0" t="n">
        <f aca="false">C118*C118*$F$83*$B$81</f>
        <v>1.66417775768308</v>
      </c>
      <c r="F118" s="0" t="n">
        <f aca="false">F117+E118</f>
        <v>64.5141550388147</v>
      </c>
      <c r="G118" s="0" t="n">
        <f aca="false">(C118/30)*(C118/30)*0.02*$B$81</f>
        <v>0.0138891660633103</v>
      </c>
      <c r="H118" s="0" t="n">
        <f aca="false">H117+G118</f>
        <v>0.538432753731639</v>
      </c>
    </row>
    <row r="119" customFormat="false" ht="13.8" hidden="false" customHeight="false" outlineLevel="0" collapsed="false">
      <c r="A119" s="0" t="n">
        <f aca="false">A118+$B$81</f>
        <v>0.0032</v>
      </c>
      <c r="B119" s="0" t="n">
        <f aca="false">B118-(C118/$B$78)*($B$81)</f>
        <v>20.6389250301058</v>
      </c>
      <c r="C119" s="18" t="n">
        <f aca="false">B119/($B$79+$B$72)</f>
        <v>2485.0932396232</v>
      </c>
      <c r="E119" s="0" t="n">
        <f aca="false">C119*C119*$F$83*$B$81</f>
        <v>1.644358110619</v>
      </c>
      <c r="F119" s="0" t="n">
        <f aca="false">F118+E119</f>
        <v>66.1585131494337</v>
      </c>
      <c r="G119" s="0" t="n">
        <f aca="false">(C119/30)*(C119/30)*0.02*$B$81</f>
        <v>0.0137237520213798</v>
      </c>
      <c r="H119" s="0" t="n">
        <f aca="false">H118+G119</f>
        <v>0.552156505753018</v>
      </c>
    </row>
    <row r="120" customFormat="false" ht="13.8" hidden="false" customHeight="false" outlineLevel="0" collapsed="false">
      <c r="A120" s="0" t="n">
        <f aca="false">A119+$B$81</f>
        <v>0.0033</v>
      </c>
      <c r="B120" s="0" t="n">
        <f aca="false">B119-(C119/$B$78)*($B$81)</f>
        <v>20.5156565162356</v>
      </c>
      <c r="C120" s="18" t="n">
        <f aca="false">B120/($B$79+$B$72)</f>
        <v>2470.25071512008</v>
      </c>
      <c r="E120" s="0" t="n">
        <f aca="false">C120*C120*$F$83*$B$81</f>
        <v>1.62477450709531</v>
      </c>
      <c r="F120" s="0" t="n">
        <f aca="false">F119+E120</f>
        <v>67.783287656529</v>
      </c>
      <c r="G120" s="0" t="n">
        <f aca="false">(C120/30)*(C120/30)*0.02*$B$81</f>
        <v>0.013560307990114</v>
      </c>
      <c r="H120" s="0" t="n">
        <f aca="false">H119+G120</f>
        <v>0.565716813743132</v>
      </c>
    </row>
    <row r="121" customFormat="false" ht="13.8" hidden="false" customHeight="false" outlineLevel="0" collapsed="false">
      <c r="A121" s="0" t="n">
        <f aca="false">A120+$B$81</f>
        <v>0.0034</v>
      </c>
      <c r="B121" s="0" t="n">
        <f aca="false">B120-(C120/$B$78)*($B$81)</f>
        <v>20.3931242386999</v>
      </c>
      <c r="C121" s="18" t="n">
        <f aca="false">B121/($B$79+$B$72)</f>
        <v>2455.49683941699</v>
      </c>
      <c r="E121" s="0" t="n">
        <f aca="false">C121*C121*$F$83*$B$81</f>
        <v>1.60542413593413</v>
      </c>
      <c r="F121" s="0" t="n">
        <f aca="false">F120+E121</f>
        <v>69.3887117924632</v>
      </c>
      <c r="G121" s="0" t="n">
        <f aca="false">(C121/30)*(C121/30)*0.02*$B$81</f>
        <v>0.0133988105075263</v>
      </c>
      <c r="H121" s="0" t="n">
        <f aca="false">H120+G121</f>
        <v>0.579115624250659</v>
      </c>
    </row>
    <row r="122" customFormat="false" ht="13.8" hidden="false" customHeight="false" outlineLevel="0" collapsed="false">
      <c r="A122" s="0" t="n">
        <f aca="false">A121+$B$81</f>
        <v>0.0035</v>
      </c>
      <c r="B122" s="0" t="n">
        <f aca="false">B121-(C121/$B$78)*($B$81)</f>
        <v>20.2713238002367</v>
      </c>
      <c r="C122" s="18" t="n">
        <f aca="false">B122/($B$79+$B$72)</f>
        <v>2440.83108304807</v>
      </c>
      <c r="E122" s="0" t="n">
        <f aca="false">C122*C122*$F$83*$B$81</f>
        <v>1.58630421943755</v>
      </c>
      <c r="F122" s="0" t="n">
        <f aca="false">F121+E122</f>
        <v>70.9750160119007</v>
      </c>
      <c r="G122" s="0" t="n">
        <f aca="false">(C122/30)*(C122/30)*0.02*$B$81</f>
        <v>0.0132392363910525</v>
      </c>
      <c r="H122" s="0" t="n">
        <f aca="false">H121+G122</f>
        <v>0.592354860641711</v>
      </c>
    </row>
    <row r="123" customFormat="false" ht="13.8" hidden="false" customHeight="false" outlineLevel="0" collapsed="false">
      <c r="A123" s="0" t="n">
        <f aca="false">A122+$B$81</f>
        <v>0.0036</v>
      </c>
      <c r="B123" s="0" t="n">
        <f aca="false">B122-(C122/$B$78)*($B$81)</f>
        <v>20.1502508298474</v>
      </c>
      <c r="C123" s="18" t="n">
        <f aca="false">B123/($B$79+$B$72)</f>
        <v>2426.25291970979</v>
      </c>
      <c r="E123" s="0" t="n">
        <f aca="false">C123*C123*$F$83*$B$81</f>
        <v>1.56741201298884</v>
      </c>
      <c r="F123" s="0" t="n">
        <f aca="false">F122+E123</f>
        <v>72.5424280248896</v>
      </c>
      <c r="G123" s="0" t="n">
        <f aca="false">(C123/30)*(C123/30)*0.02*$B$81</f>
        <v>0.0130815627342228</v>
      </c>
      <c r="H123" s="0" t="n">
        <f aca="false">H122+G123</f>
        <v>0.605436423375934</v>
      </c>
    </row>
    <row r="124" customFormat="false" ht="13.8" hidden="false" customHeight="false" outlineLevel="0" collapsed="false">
      <c r="A124" s="0" t="n">
        <f aca="false">A123+$B$81</f>
        <v>0.0037</v>
      </c>
      <c r="B124" s="0" t="n">
        <f aca="false">B123-(C123/$B$78)*($B$81)</f>
        <v>20.0299009826396</v>
      </c>
      <c r="C124" s="18" t="n">
        <f aca="false">B124/($B$79+$B$72)</f>
        <v>2411.761826242</v>
      </c>
      <c r="E124" s="0" t="n">
        <f aca="false">C124*C124*$F$83*$B$81</f>
        <v>1.54874480465847</v>
      </c>
      <c r="F124" s="0" t="n">
        <f aca="false">F123+E124</f>
        <v>74.091172829548</v>
      </c>
      <c r="G124" s="0" t="n">
        <f aca="false">(C124/30)*(C124/30)*0.02*$B$81</f>
        <v>0.0129257669033737</v>
      </c>
      <c r="H124" s="0" t="n">
        <f aca="false">H123+G124</f>
        <v>0.618362190279308</v>
      </c>
    </row>
    <row r="125" customFormat="false" ht="13.8" hidden="false" customHeight="false" outlineLevel="0" collapsed="false">
      <c r="A125" s="0" t="n">
        <f aca="false">A124+$B$81</f>
        <v>0.0038</v>
      </c>
      <c r="B125" s="0" t="n">
        <f aca="false">B124-(C124/$B$78)*($B$81)</f>
        <v>19.9102699396712</v>
      </c>
      <c r="C125" s="18" t="n">
        <f aca="false">B125/($B$79+$B$72)</f>
        <v>2397.35728260923</v>
      </c>
      <c r="E125" s="0" t="n">
        <f aca="false">C125*C125*$F$83*$B$81</f>
        <v>1.53029991481486</v>
      </c>
      <c r="F125" s="0" t="n">
        <f aca="false">F124+E125</f>
        <v>75.6214727443629</v>
      </c>
      <c r="G125" s="0" t="n">
        <f aca="false">(C125/30)*(C125/30)*0.02*$B$81</f>
        <v>0.0127718265343989</v>
      </c>
      <c r="H125" s="0" t="n">
        <f aca="false">H124+G125</f>
        <v>0.631134016813707</v>
      </c>
    </row>
    <row r="126" customFormat="false" ht="13.8" hidden="false" customHeight="false" outlineLevel="0" collapsed="false">
      <c r="A126" s="0" t="n">
        <f aca="false">A125+$B$81</f>
        <v>0.0039</v>
      </c>
      <c r="B126" s="0" t="n">
        <f aca="false">B125-(C125/$B$78)*($B$81)</f>
        <v>19.7913534077958</v>
      </c>
      <c r="C126" s="18" t="n">
        <f aca="false">B126/($B$79+$B$72)</f>
        <v>2383.03877188195</v>
      </c>
      <c r="E126" s="0" t="n">
        <f aca="false">C126*C126*$F$83*$B$81</f>
        <v>1.51207469573968</v>
      </c>
      <c r="F126" s="0" t="n">
        <f aca="false">F125+E126</f>
        <v>77.1335474401026</v>
      </c>
      <c r="G126" s="0" t="n">
        <f aca="false">(C126/30)*(C126/30)*0.02*$B$81</f>
        <v>0.0126197195295391</v>
      </c>
      <c r="H126" s="0" t="n">
        <f aca="false">H125+G126</f>
        <v>0.643753736343246</v>
      </c>
    </row>
    <row r="127" customFormat="false" ht="13.8" hidden="false" customHeight="false" outlineLevel="0" collapsed="false">
      <c r="A127" s="0" t="n">
        <f aca="false">A126+$B$81</f>
        <v>0.004</v>
      </c>
      <c r="B127" s="0" t="n">
        <f aca="false">B126-(C126/$B$78)*($B$81)</f>
        <v>19.673147119508</v>
      </c>
      <c r="C127" s="18" t="n">
        <f aca="false">B127/($B$79+$B$72)</f>
        <v>2368.80578021807</v>
      </c>
      <c r="E127" s="0" t="n">
        <f aca="false">C127*C127*$F$83*$B$81</f>
        <v>1.4940665312478</v>
      </c>
      <c r="F127" s="0" t="n">
        <f aca="false">F126+E127</f>
        <v>78.6276139713504</v>
      </c>
      <c r="G127" s="0" t="n">
        <f aca="false">(C127/30)*(C127/30)*0.02*$B$81</f>
        <v>0.01246942405421</v>
      </c>
      <c r="H127" s="0" t="n">
        <f aca="false">H126+G127</f>
        <v>0.656223160397456</v>
      </c>
    </row>
    <row r="128" customFormat="false" ht="13.8" hidden="false" customHeight="false" outlineLevel="0" collapsed="false">
      <c r="A128" s="0" t="n">
        <f aca="false">A127+$B$81</f>
        <v>0.0041</v>
      </c>
      <c r="B128" s="0" t="n">
        <f aca="false">B127-(C127/$B$78)*($B$81)</f>
        <v>19.5556468327908</v>
      </c>
      <c r="C128" s="18" t="n">
        <f aca="false">B128/($B$79+$B$72)</f>
        <v>2354.65779684448</v>
      </c>
      <c r="E128" s="0" t="n">
        <f aca="false">C128*C128*$F$83*$B$81</f>
        <v>1.47627283631175</v>
      </c>
      <c r="F128" s="0" t="n">
        <f aca="false">F127+E128</f>
        <v>80.1038868076621</v>
      </c>
      <c r="G128" s="0" t="n">
        <f aca="false">(C128/30)*(C128/30)*0.02*$B$81</f>
        <v>0.0123209185338678</v>
      </c>
      <c r="H128" s="0" t="n">
        <f aca="false">H127+G128</f>
        <v>0.668544078931324</v>
      </c>
    </row>
    <row r="129" customFormat="false" ht="13.8" hidden="false" customHeight="false" outlineLevel="0" collapsed="false">
      <c r="A129" s="0" t="n">
        <f aca="false">A128+$B$81</f>
        <v>0.0042</v>
      </c>
      <c r="B129" s="0" t="n">
        <f aca="false">B128-(C128/$B$78)*($B$81)</f>
        <v>19.4388483309632</v>
      </c>
      <c r="C129" s="18" t="n">
        <f aca="false">B129/($B$79+$B$72)</f>
        <v>2340.59431403874</v>
      </c>
      <c r="E129" s="0" t="n">
        <f aca="false">C129*C129*$F$83*$B$81</f>
        <v>1.45869105669061</v>
      </c>
      <c r="F129" s="0" t="n">
        <f aca="false">F128+E129</f>
        <v>81.5625778643527</v>
      </c>
      <c r="G129" s="0" t="n">
        <f aca="false">(C129/30)*(C129/30)*0.02*$B$81</f>
        <v>0.0121741816509122</v>
      </c>
      <c r="H129" s="0" t="n">
        <f aca="false">H128+G129</f>
        <v>0.680718260582236</v>
      </c>
    </row>
    <row r="130" customFormat="false" ht="13.8" hidden="false" customHeight="false" outlineLevel="0" collapsed="false">
      <c r="A130" s="0" t="n">
        <f aca="false">A129+$B$81</f>
        <v>0.0043</v>
      </c>
      <c r="B130" s="0" t="n">
        <f aca="false">B129-(C129/$B$78)*($B$81)</f>
        <v>19.3227474225288</v>
      </c>
      <c r="C130" s="18" t="n">
        <f aca="false">B130/($B$79+$B$72)</f>
        <v>2326.61482711082</v>
      </c>
      <c r="E130" s="0" t="n">
        <f aca="false">C130*C130*$F$83*$B$81</f>
        <v>1.44131866856341</v>
      </c>
      <c r="F130" s="0" t="n">
        <f aca="false">F129+E130</f>
        <v>83.0038965329161</v>
      </c>
      <c r="G130" s="0" t="n">
        <f aca="false">(C130/30)*(C130/30)*0.02*$B$81</f>
        <v>0.0120291923416265</v>
      </c>
      <c r="H130" s="0" t="n">
        <f aca="false">H129+G130</f>
        <v>0.692747452923862</v>
      </c>
    </row>
    <row r="131" customFormat="false" ht="13.8" hidden="false" customHeight="false" outlineLevel="0" collapsed="false">
      <c r="A131" s="0" t="n">
        <f aca="false">A130+$B$81</f>
        <v>0.0044</v>
      </c>
      <c r="B131" s="0" t="n">
        <f aca="false">B130-(C130/$B$78)*($B$81)</f>
        <v>19.2073399410252</v>
      </c>
      <c r="C131" s="18" t="n">
        <f aca="false">B131/($B$79+$B$72)</f>
        <v>2312.71883438504</v>
      </c>
      <c r="E131" s="0" t="n">
        <f aca="false">C131*C131*$F$83*$B$81</f>
        <v>1.42415317816678</v>
      </c>
      <c r="F131" s="0" t="n">
        <f aca="false">F130+E131</f>
        <v>84.4280497110829</v>
      </c>
      <c r="G131" s="0" t="n">
        <f aca="false">(C131/30)*(C131/30)*0.02*$B$81</f>
        <v>0.011885929793154</v>
      </c>
      <c r="H131" s="0" t="n">
        <f aca="false">H130+G131</f>
        <v>0.704633382717016</v>
      </c>
    </row>
    <row r="132" customFormat="false" ht="13.8" hidden="false" customHeight="false" outlineLevel="0" collapsed="false">
      <c r="A132" s="0" t="n">
        <f aca="false">A131+$B$81</f>
        <v>0.0045</v>
      </c>
      <c r="B132" s="0" t="n">
        <f aca="false">B131-(C131/$B$78)*($B$81)</f>
        <v>19.0926217448752</v>
      </c>
      <c r="C132" s="18" t="n">
        <f aca="false">B132/($B$79+$B$72)</f>
        <v>2298.90583718202</v>
      </c>
      <c r="E132" s="0" t="n">
        <f aca="false">C132*C132*$F$83*$B$81</f>
        <v>1.40719212143703</v>
      </c>
      <c r="F132" s="0" t="n">
        <f aca="false">F131+E132</f>
        <v>85.83524183252</v>
      </c>
      <c r="G132" s="0" t="n">
        <f aca="false">(C132/30)*(C132/30)*0.02*$B$81</f>
        <v>0.0117443734405101</v>
      </c>
      <c r="H132" s="0" t="n">
        <f aca="false">H131+G132</f>
        <v>0.716377756157526</v>
      </c>
    </row>
    <row r="133" customFormat="false" ht="13.8" hidden="false" customHeight="false" outlineLevel="0" collapsed="false">
      <c r="A133" s="0" t="n">
        <f aca="false">A132+$B$81</f>
        <v>0.0046</v>
      </c>
      <c r="B133" s="0" t="n">
        <f aca="false">B132-(C132/$B$78)*($B$81)</f>
        <v>18.9785887172372</v>
      </c>
      <c r="C133" s="18" t="n">
        <f aca="false">B133/($B$79+$B$72)</f>
        <v>2285.1753398008</v>
      </c>
      <c r="E133" s="0" t="n">
        <f aca="false">C133*C133*$F$83*$B$81</f>
        <v>1.39043306365641</v>
      </c>
      <c r="F133" s="0" t="n">
        <f aca="false">F132+E133</f>
        <v>87.2256748961764</v>
      </c>
      <c r="G133" s="0" t="n">
        <f aca="false">(C133/30)*(C133/30)*0.02*$B$81</f>
        <v>0.0116045029636305</v>
      </c>
      <c r="H133" s="0" t="n">
        <f aca="false">H132+G133</f>
        <v>0.727982259121157</v>
      </c>
    </row>
    <row r="134" customFormat="false" ht="13.8" hidden="false" customHeight="false" outlineLevel="0" collapsed="false">
      <c r="A134" s="0" t="n">
        <f aca="false">A133+$B$81</f>
        <v>0.0047</v>
      </c>
      <c r="B134" s="0" t="n">
        <f aca="false">B133-(C133/$B$78)*($B$81)</f>
        <v>18.8652367658582</v>
      </c>
      <c r="C134" s="18" t="n">
        <f aca="false">B134/($B$79+$B$72)</f>
        <v>2271.52684950108</v>
      </c>
      <c r="E134" s="0" t="n">
        <f aca="false">C134*C134*$F$83*$B$81</f>
        <v>1.37387359910362</v>
      </c>
      <c r="F134" s="0" t="n">
        <f aca="false">F133+E134</f>
        <v>88.59954849528</v>
      </c>
      <c r="G134" s="0" t="n">
        <f aca="false">(C134/30)*(C134/30)*0.02*$B$81</f>
        <v>0.011466298284454</v>
      </c>
      <c r="H134" s="0" t="n">
        <f aca="false">H133+G134</f>
        <v>0.739448557405611</v>
      </c>
    </row>
    <row r="135" customFormat="false" ht="13.8" hidden="false" customHeight="false" outlineLevel="0" collapsed="false">
      <c r="A135" s="0" t="n">
        <f aca="false">A134+$B$81</f>
        <v>0.0048</v>
      </c>
      <c r="B135" s="0" t="n">
        <f aca="false">B134-(C134/$B$78)*($B$81)</f>
        <v>18.7525618229266</v>
      </c>
      <c r="C135" s="18" t="n">
        <f aca="false">B135/($B$79+$B$72)</f>
        <v>2257.95987648549</v>
      </c>
      <c r="E135" s="0" t="n">
        <f aca="false">C135*C135*$F$83*$B$81</f>
        <v>1.35751135070848</v>
      </c>
      <c r="F135" s="0" t="n">
        <f aca="false">F134+E135</f>
        <v>89.9570598459885</v>
      </c>
      <c r="G135" s="0" t="n">
        <f aca="false">(C135/30)*(C135/30)*0.02*$B$81</f>
        <v>0.0113297395640408</v>
      </c>
      <c r="H135" s="0" t="n">
        <f aca="false">H134+G135</f>
        <v>0.750778296969652</v>
      </c>
    </row>
    <row r="136" customFormat="false" ht="13.8" hidden="false" customHeight="false" outlineLevel="0" collapsed="false">
      <c r="A136" s="0" t="n">
        <f aca="false">A135+$B$81</f>
        <v>0.0049</v>
      </c>
      <c r="B136" s="0" t="n">
        <f aca="false">B135-(C135/$B$78)*($B$81)</f>
        <v>18.6405598449263</v>
      </c>
      <c r="C136" s="18" t="n">
        <f aca="false">B136/($B$79+$B$72)</f>
        <v>2244.47393388204</v>
      </c>
      <c r="E136" s="0" t="n">
        <f aca="false">C136*C136*$F$83*$B$81</f>
        <v>1.34134396971068</v>
      </c>
      <c r="F136" s="0" t="n">
        <f aca="false">F135+E136</f>
        <v>91.2984038156992</v>
      </c>
      <c r="G136" s="0" t="n">
        <f aca="false">(C136/30)*(C136/30)*0.02*$B$81</f>
        <v>0.0111948071997243</v>
      </c>
      <c r="H136" s="0" t="n">
        <f aca="false">H135+G136</f>
        <v>0.761973104169376</v>
      </c>
    </row>
    <row r="137" customFormat="false" ht="13.8" hidden="false" customHeight="false" outlineLevel="0" collapsed="false">
      <c r="A137" s="0" t="n">
        <f aca="false">A136+$B$81</f>
        <v>0.005</v>
      </c>
      <c r="B137" s="0" t="n">
        <f aca="false">B136-(C136/$B$78)*($B$81)</f>
        <v>18.5292268124917</v>
      </c>
      <c r="C137" s="18" t="n">
        <f aca="false">B137/($B$79+$B$72)</f>
        <v>2231.06853772665</v>
      </c>
      <c r="E137" s="0" t="n">
        <f aca="false">C137*C137*$F$83*$B$81</f>
        <v>1.32536913532268</v>
      </c>
      <c r="F137" s="0" t="n">
        <f aca="false">F136+E137</f>
        <v>92.6237729510218</v>
      </c>
      <c r="G137" s="0" t="n">
        <f aca="false">(C137/30)*(C137/30)*0.02*$B$81</f>
        <v>0.0110614818222971</v>
      </c>
      <c r="H137" s="0" t="n">
        <f aca="false">H136+G137</f>
        <v>0.773034585991673</v>
      </c>
    </row>
    <row r="138" customFormat="false" ht="13.8" hidden="false" customHeight="false" outlineLevel="0" collapsed="false">
      <c r="A138" s="0" t="n">
        <f aca="false">A137+$B$81</f>
        <v>0.0051</v>
      </c>
      <c r="B138" s="0" t="n">
        <f aca="false">B137-(C137/$B$78)*($B$81)</f>
        <v>18.4185587302632</v>
      </c>
      <c r="C138" s="18" t="n">
        <f aca="false">B138/($B$79+$B$72)</f>
        <v>2217.74320694576</v>
      </c>
      <c r="E138" s="0" t="n">
        <f aca="false">C138*C138*$F$83*$B$81</f>
        <v>1.30958455439648</v>
      </c>
      <c r="F138" s="0" t="n">
        <f aca="false">F137+E138</f>
        <v>93.9333575054183</v>
      </c>
      <c r="G138" s="0" t="n">
        <f aca="false">(C138/30)*(C138/30)*0.02*$B$81</f>
        <v>0.0109297442932312</v>
      </c>
      <c r="H138" s="0" t="n">
        <f aca="false">H137+G138</f>
        <v>0.783964330284904</v>
      </c>
    </row>
    <row r="139" customFormat="false" ht="13.8" hidden="false" customHeight="false" outlineLevel="0" collapsed="false">
      <c r="A139" s="0" t="n">
        <f aca="false">A138+$B$81</f>
        <v>0.0052</v>
      </c>
      <c r="B139" s="0" t="n">
        <f aca="false">B138-(C138/$B$78)*($B$81)</f>
        <v>18.308551626744</v>
      </c>
      <c r="C139" s="18" t="n">
        <f aca="false">B139/($B$79+$B$72)</f>
        <v>2204.49746333909</v>
      </c>
      <c r="E139" s="0" t="n">
        <f aca="false">C139*C139*$F$83*$B$81</f>
        <v>1.29398796109455</v>
      </c>
      <c r="F139" s="0" t="n">
        <f aca="false">F138+E139</f>
        <v>95.2273454665129</v>
      </c>
      <c r="G139" s="0" t="n">
        <f aca="false">(C139/30)*(C139/30)*0.02*$B$81</f>
        <v>0.01079957570193</v>
      </c>
      <c r="H139" s="0" t="n">
        <f aca="false">H138+G139</f>
        <v>0.794763905986834</v>
      </c>
    </row>
    <row r="140" customFormat="false" ht="13.8" hidden="false" customHeight="false" outlineLevel="0" collapsed="false">
      <c r="A140" s="0" t="n">
        <f aca="false">A139+$B$81</f>
        <v>0.0053</v>
      </c>
      <c r="B140" s="0" t="n">
        <f aca="false">B139-(C139/$B$78)*($B$81)</f>
        <v>18.1992015541578</v>
      </c>
      <c r="C140" s="18" t="n">
        <f aca="false">B140/($B$79+$B$72)</f>
        <v>2191.33083156249</v>
      </c>
      <c r="E140" s="0" t="n">
        <f aca="false">C140*C140*$F$83*$B$81</f>
        <v>1.27857711656448</v>
      </c>
      <c r="F140" s="0" t="n">
        <f aca="false">F139+E140</f>
        <v>96.5059225830773</v>
      </c>
      <c r="G140" s="0" t="n">
        <f aca="false">(C140/30)*(C140/30)*0.02*$B$81</f>
        <v>0.0106709573630141</v>
      </c>
      <c r="H140" s="0" t="n">
        <f aca="false">H139+G140</f>
        <v>0.805434863349848</v>
      </c>
    </row>
    <row r="141" customFormat="false" ht="13.8" hidden="false" customHeight="false" outlineLevel="0" collapsed="false">
      <c r="A141" s="0" t="n">
        <f aca="false">A140+$B$81</f>
        <v>0.0054</v>
      </c>
      <c r="B141" s="0" t="n">
        <f aca="false">B140-(C140/$B$78)*($B$81)</f>
        <v>18.0905045883065</v>
      </c>
      <c r="C141" s="18" t="n">
        <f aca="false">B141/($B$79+$B$72)</f>
        <v>2178.24283911081</v>
      </c>
      <c r="E141" s="0" t="n">
        <f aca="false">C141*C141*$F$83*$B$81</f>
        <v>1.26334980861765</v>
      </c>
      <c r="F141" s="0" t="n">
        <f aca="false">F140+E141</f>
        <v>97.769272391695</v>
      </c>
      <c r="G141" s="0" t="n">
        <f aca="false">(C141/30)*(C141/30)*0.02*$B$81</f>
        <v>0.010543870813639</v>
      </c>
      <c r="H141" s="0" t="n">
        <f aca="false">H140+G141</f>
        <v>0.815978734163487</v>
      </c>
    </row>
    <row r="142" customFormat="false" ht="13.8" hidden="false" customHeight="false" outlineLevel="0" collapsed="false">
      <c r="A142" s="0" t="n">
        <f aca="false">A141+$B$81</f>
        <v>0.0055</v>
      </c>
      <c r="B142" s="0" t="n">
        <f aca="false">B141-(C141/$B$78)*($B$81)</f>
        <v>17.9824568284299</v>
      </c>
      <c r="C142" s="18" t="n">
        <f aca="false">B142/($B$79+$B$72)</f>
        <v>2165.23301630105</v>
      </c>
      <c r="E142" s="0" t="n">
        <f aca="false">C142*C142*$F$83*$B$81</f>
        <v>1.24830385141165</v>
      </c>
      <c r="F142" s="0" t="n">
        <f aca="false">F141+E142</f>
        <v>99.0175762431066</v>
      </c>
      <c r="G142" s="0" t="n">
        <f aca="false">(C142/30)*(C142/30)*0.02*$B$81</f>
        <v>0.0104182978108448</v>
      </c>
      <c r="H142" s="0" t="n">
        <f aca="false">H141+G142</f>
        <v>0.826397031974332</v>
      </c>
    </row>
    <row r="143" customFormat="false" ht="13.8" hidden="false" customHeight="false" outlineLevel="0" collapsed="false">
      <c r="A143" s="0" t="n">
        <f aca="false">A142+$B$81</f>
        <v>0.0056</v>
      </c>
      <c r="B143" s="0" t="n">
        <f aca="false">B142-(C142/$B$78)*($B$81)</f>
        <v>17.8750543970658</v>
      </c>
      <c r="C143" s="18" t="n">
        <f aca="false">B143/($B$79+$B$72)</f>
        <v>2152.30089625542</v>
      </c>
      <c r="E143" s="0" t="n">
        <f aca="false">C143*C143*$F$83*$B$81</f>
        <v>1.23343708513654</v>
      </c>
      <c r="F143" s="0" t="n">
        <f aca="false">F142+E143</f>
        <v>100.251013328243</v>
      </c>
      <c r="G143" s="0" t="n">
        <f aca="false">(C143/30)*(C143/30)*0.02*$B$81</f>
        <v>0.0102942203289375</v>
      </c>
      <c r="H143" s="0" t="n">
        <f aca="false">H142+G143</f>
        <v>0.836691252303269</v>
      </c>
    </row>
    <row r="144" customFormat="false" ht="13.8" hidden="false" customHeight="false" outlineLevel="0" collapsed="false">
      <c r="A144" s="0" t="n">
        <f aca="false">A143+$B$81</f>
        <v>0.0057</v>
      </c>
      <c r="B144" s="0" t="n">
        <f aca="false">B143-(C143/$B$78)*($B$81)</f>
        <v>17.7682934399103</v>
      </c>
      <c r="C144" s="18" t="n">
        <f aca="false">B144/($B$79+$B$72)</f>
        <v>2139.44601488462</v>
      </c>
      <c r="E144" s="0" t="n">
        <f aca="false">C144*C144*$F$83*$B$81</f>
        <v>1.21874737570479</v>
      </c>
      <c r="F144" s="0" t="n">
        <f aca="false">F143+E144</f>
        <v>101.469760703948</v>
      </c>
      <c r="G144" s="0" t="n">
        <f aca="false">(C144/30)*(C144/30)*0.02*$B$81</f>
        <v>0.0101716205569015</v>
      </c>
      <c r="H144" s="0" t="n">
        <f aca="false">H143+G144</f>
        <v>0.846862872860171</v>
      </c>
    </row>
    <row r="145" customFormat="false" ht="13.8" hidden="false" customHeight="false" outlineLevel="0" collapsed="false">
      <c r="A145" s="0" t="n">
        <f aca="false">A144+$B$81</f>
        <v>0.0058</v>
      </c>
      <c r="B145" s="0" t="n">
        <f aca="false">B144-(C144/$B$78)*($B$81)</f>
        <v>17.6621701256799</v>
      </c>
      <c r="C145" s="18" t="n">
        <f aca="false">B145/($B$79+$B$72)</f>
        <v>2126.66791087118</v>
      </c>
      <c r="E145" s="0" t="n">
        <f aca="false">C145*C145*$F$83*$B$81</f>
        <v>1.20423261444493</v>
      </c>
      <c r="F145" s="0" t="n">
        <f aca="false">F144+E145</f>
        <v>102.673993318393</v>
      </c>
      <c r="G145" s="0" t="n">
        <f aca="false">(C145/30)*(C145/30)*0.02*$B$81</f>
        <v>0.0100504808958426</v>
      </c>
      <c r="H145" s="0" t="n">
        <f aca="false">H144+G145</f>
        <v>0.856913353756013</v>
      </c>
    </row>
    <row r="146" customFormat="false" ht="13.8" hidden="false" customHeight="false" outlineLevel="0" collapsed="false">
      <c r="A146" s="0" t="n">
        <f aca="false">A145+$B$81</f>
        <v>0.0059</v>
      </c>
      <c r="B146" s="0" t="n">
        <f aca="false">B145-(C145/$B$78)*($B$81)</f>
        <v>17.556680645974</v>
      </c>
      <c r="C146" s="18" t="n">
        <f aca="false">B146/($B$79+$B$72)</f>
        <v>2113.9661256529</v>
      </c>
      <c r="E146" s="0" t="n">
        <f aca="false">C146*C146*$F$83*$B$81</f>
        <v>1.18989071779888</v>
      </c>
      <c r="F146" s="0" t="n">
        <f aca="false">F145+E146</f>
        <v>103.863884036192</v>
      </c>
      <c r="G146" s="0" t="n">
        <f aca="false">(C146/30)*(C146/30)*0.02*$B$81</f>
        <v>0.00993078395646206</v>
      </c>
      <c r="H146" s="0" t="n">
        <f aca="false">H145+G146</f>
        <v>0.866844137712476</v>
      </c>
    </row>
    <row r="147" customFormat="false" ht="13.8" hidden="false" customHeight="false" outlineLevel="0" collapsed="false">
      <c r="A147" s="0" t="n">
        <f aca="false">A146+$B$81</f>
        <v>0.006</v>
      </c>
      <c r="B147" s="0" t="n">
        <f aca="false">B146-(C146/$B$78)*($B$81)</f>
        <v>17.451821215138</v>
      </c>
      <c r="C147" s="18" t="n">
        <f aca="false">B147/($B$79+$B$72)</f>
        <v>2101.34020340641</v>
      </c>
      <c r="E147" s="0" t="n">
        <f aca="false">C147*C147*$F$83*$B$81</f>
        <v>1.17571962702284</v>
      </c>
      <c r="F147" s="0" t="n">
        <f aca="false">F146+E147</f>
        <v>105.039603663215</v>
      </c>
      <c r="G147" s="0" t="n">
        <f aca="false">(C147/30)*(C147/30)*0.02*$B$81</f>
        <v>0.00981251255656023</v>
      </c>
      <c r="H147" s="0" t="n">
        <f aca="false">H146+G147</f>
        <v>0.876656650269036</v>
      </c>
    </row>
    <row r="148" customFormat="false" ht="13.8" hidden="false" customHeight="false" outlineLevel="0" collapsed="false">
      <c r="A148" s="0" t="n">
        <f aca="false">A147+$B$81</f>
        <v>0.0061</v>
      </c>
      <c r="B148" s="0" t="n">
        <f aca="false">B147-(C147/$B$78)*($B$81)</f>
        <v>17.3475880701278</v>
      </c>
      <c r="C148" s="18" t="n">
        <f aca="false">B148/($B$79+$B$72)</f>
        <v>2088.7896910308</v>
      </c>
      <c r="E148" s="0" t="n">
        <f aca="false">C148*C148*$F$83*$B$81</f>
        <v>1.16171730789177</v>
      </c>
      <c r="F148" s="0" t="n">
        <f aca="false">F147+E148</f>
        <v>106.201320971106</v>
      </c>
      <c r="G148" s="0" t="n">
        <f aca="false">(C148/30)*(C148/30)*0.02*$B$81</f>
        <v>0.00969564971857014</v>
      </c>
      <c r="H148" s="0" t="n">
        <f aca="false">H147+G148</f>
        <v>0.886352299987606</v>
      </c>
    </row>
    <row r="149" customFormat="false" ht="13.8" hidden="false" customHeight="false" outlineLevel="0" collapsed="false">
      <c r="A149" s="0" t="n">
        <f aca="false">A148+$B$81</f>
        <v>0.0062</v>
      </c>
      <c r="B149" s="0" t="n">
        <f aca="false">B148-(C148/$B$78)*($B$81)</f>
        <v>17.2439774703743</v>
      </c>
      <c r="C149" s="18" t="n">
        <f aca="false">B149/($B$79+$B$72)</f>
        <v>2076.31413813136</v>
      </c>
      <c r="E149" s="0" t="n">
        <f aca="false">C149*C149*$F$83*$B$81</f>
        <v>1.1478817504074</v>
      </c>
      <c r="F149" s="0" t="n">
        <f aca="false">F148+E149</f>
        <v>107.349202721514</v>
      </c>
      <c r="G149" s="0" t="n">
        <f aca="false">(C149/30)*(C149/30)*0.02*$B$81</f>
        <v>0.00958017866712037</v>
      </c>
      <c r="H149" s="0" t="n">
        <f aca="false">H148+G149</f>
        <v>0.895932478654726</v>
      </c>
    </row>
    <row r="150" customFormat="false" ht="13.8" hidden="false" customHeight="false" outlineLevel="0" collapsed="false">
      <c r="A150" s="0" t="n">
        <f aca="false">A149+$B$81</f>
        <v>0.0063</v>
      </c>
      <c r="B150" s="0" t="n">
        <f aca="false">B149-(C149/$B$78)*($B$81)</f>
        <v>17.1409856976495</v>
      </c>
      <c r="C150" s="18" t="n">
        <f aca="false">B150/($B$79+$B$72)</f>
        <v>2063.9130970034</v>
      </c>
      <c r="E150" s="0" t="n">
        <f aca="false">C150*C150*$F$83*$B$81</f>
        <v>1.13421096850965</v>
      </c>
      <c r="F150" s="0" t="n">
        <f aca="false">F149+E150</f>
        <v>108.483413690023</v>
      </c>
      <c r="G150" s="0" t="n">
        <f aca="false">(C150/30)*(C150/30)*0.02*$B$81</f>
        <v>0.00946608282662707</v>
      </c>
      <c r="H150" s="0" t="n">
        <f aca="false">H149+G150</f>
        <v>0.905398561481353</v>
      </c>
    </row>
    <row r="151" customFormat="false" ht="13.8" hidden="false" customHeight="false" outlineLevel="0" collapsed="false">
      <c r="A151" s="0" t="n">
        <f aca="false">A150+$B$81</f>
        <v>0.0064</v>
      </c>
      <c r="B151" s="0" t="n">
        <f aca="false">B150-(C150/$B$78)*($B$81)</f>
        <v>17.0386090559331</v>
      </c>
      <c r="C151" s="18" t="n">
        <f aca="false">B151/($B$79+$B$72)</f>
        <v>2051.58612261623</v>
      </c>
      <c r="E151" s="0" t="n">
        <f aca="false">C151*C151*$F$83*$B$81</f>
        <v>1.1207029997916</v>
      </c>
      <c r="F151" s="0" t="n">
        <f aca="false">F150+E151</f>
        <v>109.604116689815</v>
      </c>
      <c r="G151" s="0" t="n">
        <f aca="false">(C151/30)*(C151/30)*0.02*$B$81</f>
        <v>0.00935334581891446</v>
      </c>
      <c r="H151" s="0" t="n">
        <f aca="false">H150+G151</f>
        <v>0.914751907300268</v>
      </c>
    </row>
    <row r="152" customFormat="false" ht="13.8" hidden="false" customHeight="false" outlineLevel="0" collapsed="false">
      <c r="A152" s="0" t="n">
        <f aca="false">A151+$B$81</f>
        <v>0.0065</v>
      </c>
      <c r="B152" s="0" t="n">
        <f aca="false">B151-(C151/$B$78)*($B$81)</f>
        <v>16.9368438712795</v>
      </c>
      <c r="C152" s="18" t="n">
        <f aca="false">B152/($B$79+$B$72)</f>
        <v>2039.33277259714</v>
      </c>
      <c r="E152" s="0" t="n">
        <f aca="false">C152*C152*$F$83*$B$81</f>
        <v>1.10735590521773</v>
      </c>
      <c r="F152" s="0" t="n">
        <f aca="false">F151+E152</f>
        <v>110.711472595033</v>
      </c>
      <c r="G152" s="0" t="n">
        <f aca="false">(C152/30)*(C152/30)*0.02*$B$81</f>
        <v>0.0092419514608639</v>
      </c>
      <c r="H152" s="0" t="n">
        <f aca="false">H151+G152</f>
        <v>0.923993858761132</v>
      </c>
    </row>
    <row r="153" customFormat="false" ht="13.8" hidden="false" customHeight="false" outlineLevel="0" collapsed="false">
      <c r="A153" s="0" t="n">
        <f aca="false">A152+$B$81</f>
        <v>0.0066</v>
      </c>
      <c r="B153" s="0" t="n">
        <f aca="false">B152-(C152/$B$78)*($B$81)</f>
        <v>16.8356864916864</v>
      </c>
      <c r="C153" s="18" t="n">
        <f aca="false">B153/($B$79+$B$72)</f>
        <v>2027.15260721556</v>
      </c>
      <c r="E153" s="0" t="n">
        <f aca="false">C153*C153*$F$83*$B$81</f>
        <v>1.09416776884563</v>
      </c>
      <c r="F153" s="0" t="n">
        <f aca="false">F152+E153</f>
        <v>111.805640363878</v>
      </c>
      <c r="G153" s="0" t="n">
        <f aca="false">(C153/30)*(C153/30)*0.02*$B$81</f>
        <v>0.00913188376209074</v>
      </c>
      <c r="H153" s="0" t="n">
        <f aca="false">H152+G153</f>
        <v>0.933125742523223</v>
      </c>
    </row>
    <row r="154" customFormat="false" ht="13.8" hidden="false" customHeight="false" outlineLevel="0" collapsed="false">
      <c r="A154" s="0" t="n">
        <f aca="false">A153+$B$81</f>
        <v>0.0067</v>
      </c>
      <c r="B154" s="0" t="n">
        <f aca="false">B153-(C153/$B$78)*($B$81)</f>
        <v>16.7351332869634</v>
      </c>
      <c r="C154" s="18" t="n">
        <f aca="false">B154/($B$79+$B$72)</f>
        <v>2015.04518936724</v>
      </c>
      <c r="E154" s="0" t="n">
        <f aca="false">C154*C154*$F$83*$B$81</f>
        <v>1.08113669755094</v>
      </c>
      <c r="F154" s="0" t="n">
        <f aca="false">F153+E154</f>
        <v>112.886777061429</v>
      </c>
      <c r="G154" s="0" t="n">
        <f aca="false">(C154/30)*(C154/30)*0.02*$B$81</f>
        <v>0.00902312692264903</v>
      </c>
      <c r="H154" s="0" t="n">
        <f aca="false">H153+G154</f>
        <v>0.942148869445872</v>
      </c>
    </row>
    <row r="155" customFormat="false" ht="13.8" hidden="false" customHeight="false" outlineLevel="0" collapsed="false">
      <c r="A155" s="0" t="n">
        <f aca="false">A154+$B$81</f>
        <v>0.0068</v>
      </c>
      <c r="B155" s="0" t="n">
        <f aca="false">B154-(C154/$B$78)*($B$81)</f>
        <v>16.6351806486019</v>
      </c>
      <c r="C155" s="18" t="n">
        <f aca="false">B155/($B$79+$B$72)</f>
        <v>2003.01008455862</v>
      </c>
      <c r="E155" s="0" t="n">
        <f aca="false">C155*C155*$F$83*$B$81</f>
        <v>1.0682608207556</v>
      </c>
      <c r="F155" s="0" t="n">
        <f aca="false">F154+E155</f>
        <v>113.955037882185</v>
      </c>
      <c r="G155" s="0" t="n">
        <f aca="false">(C155/30)*(C155/30)*0.02*$B$81</f>
        <v>0.00891566533076341</v>
      </c>
      <c r="H155" s="0" t="n">
        <f aca="false">H154+G155</f>
        <v>0.951064534776635</v>
      </c>
    </row>
    <row r="156" customFormat="false" ht="13.8" hidden="false" customHeight="false" outlineLevel="0" collapsed="false">
      <c r="A156" s="0" t="n">
        <f aca="false">A155+$B$81</f>
        <v>0.00690000000000001</v>
      </c>
      <c r="B156" s="0" t="n">
        <f aca="false">B155-(C155/$B$78)*($B$81)</f>
        <v>16.5358249896456</v>
      </c>
      <c r="C156" s="18" t="n">
        <f aca="false">B156/($B$79+$B$72)</f>
        <v>1991.04686089119</v>
      </c>
      <c r="E156" s="0" t="n">
        <f aca="false">C156*C156*$F$83*$B$81</f>
        <v>1.05553829015933</v>
      </c>
      <c r="F156" s="0" t="n">
        <f aca="false">F155+E156</f>
        <v>115.010576172344</v>
      </c>
      <c r="G156" s="0" t="n">
        <f aca="false">(C156/30)*(C156/30)*0.02*$B$81</f>
        <v>0.00880948356058811</v>
      </c>
      <c r="H156" s="0" t="n">
        <f aca="false">H155+G156</f>
        <v>0.959874018337223</v>
      </c>
    </row>
    <row r="157" customFormat="false" ht="13.8" hidden="false" customHeight="false" outlineLevel="0" collapsed="false">
      <c r="A157" s="0" t="n">
        <f aca="false">A156+$B$81</f>
        <v>0.00700000000000001</v>
      </c>
      <c r="B157" s="0" t="n">
        <f aca="false">B156-(C156/$B$78)*($B$81)</f>
        <v>16.4370627445617</v>
      </c>
      <c r="C157" s="18" t="n">
        <f aca="false">B157/($B$79+$B$72)</f>
        <v>1979.155089046</v>
      </c>
      <c r="E157" s="0" t="n">
        <f aca="false">C157*C157*$F$83*$B$81</f>
        <v>1.04296727947432</v>
      </c>
      <c r="F157" s="0" t="n">
        <f aca="false">F156+E157</f>
        <v>116.053543451819</v>
      </c>
      <c r="G157" s="0" t="n">
        <f aca="false">(C157/30)*(C157/30)*0.02*$B$81</f>
        <v>0.0087045663699926</v>
      </c>
      <c r="H157" s="0" t="n">
        <f aca="false">H156+G157</f>
        <v>0.968578584707216</v>
      </c>
    </row>
    <row r="158" customFormat="false" ht="13.8" hidden="false" customHeight="false" outlineLevel="0" collapsed="false">
      <c r="A158" s="0" t="n">
        <f aca="false">A157+$B$81</f>
        <v>0.00710000000000001</v>
      </c>
      <c r="B158" s="0" t="n">
        <f aca="false">B157-(C157/$B$78)*($B$81)</f>
        <v>16.338890369113</v>
      </c>
      <c r="C158" s="18" t="n">
        <f aca="false">B158/($B$79+$B$72)</f>
        <v>1967.33434226827</v>
      </c>
      <c r="E158" s="0" t="n">
        <f aca="false">C158*C158*$F$83*$B$81</f>
        <v>1.03054598416309</v>
      </c>
      <c r="F158" s="0" t="n">
        <f aca="false">F157+E158</f>
        <v>117.084089435982</v>
      </c>
      <c r="G158" s="0" t="n">
        <f aca="false">(C158/30)*(C158/30)*0.02*$B$81</f>
        <v>0.00860089869837363</v>
      </c>
      <c r="H158" s="0" t="n">
        <f aca="false">H157+G158</f>
        <v>0.977179483405589</v>
      </c>
    </row>
    <row r="159" customFormat="false" ht="13.8" hidden="false" customHeight="false" outlineLevel="0" collapsed="false">
      <c r="A159" s="0" t="n">
        <f aca="false">A158+$B$81</f>
        <v>0.00720000000000001</v>
      </c>
      <c r="B159" s="0" t="n">
        <f aca="false">B158-(C158/$B$78)*($B$81)</f>
        <v>16.2413043402307</v>
      </c>
      <c r="C159" s="18" t="n">
        <f aca="false">B159/($B$79+$B$72)</f>
        <v>1955.58419635207</v>
      </c>
      <c r="E159" s="0" t="n">
        <f aca="false">C159*C159*$F$83*$B$81</f>
        <v>1.01827262117941</v>
      </c>
      <c r="F159" s="0" t="n">
        <f aca="false">F158+E159</f>
        <v>118.102362057161</v>
      </c>
      <c r="G159" s="0" t="n">
        <f aca="false">(C159/30)*(C159/30)*0.02*$B$81</f>
        <v>0.00849846566449331</v>
      </c>
      <c r="H159" s="0" t="n">
        <f aca="false">H158+G159</f>
        <v>0.985677949070083</v>
      </c>
    </row>
    <row r="160" customFormat="false" ht="13.8" hidden="false" customHeight="false" outlineLevel="0" collapsed="false">
      <c r="A160" s="0" t="n">
        <f aca="false">A159+$B$81</f>
        <v>0.00730000000000001</v>
      </c>
      <c r="B160" s="0" t="n">
        <f aca="false">B159-(C159/$B$78)*($B$81)</f>
        <v>16.1443011558878</v>
      </c>
      <c r="C160" s="18" t="n">
        <f aca="false">B160/($B$79+$B$72)</f>
        <v>1943.90422962509</v>
      </c>
      <c r="E160" s="0" t="n">
        <f aca="false">C160*C160*$F$83*$B$81</f>
        <v>1.00614542871237</v>
      </c>
      <c r="F160" s="0" t="n">
        <f aca="false">F159+E160</f>
        <v>119.108507485873</v>
      </c>
      <c r="G160" s="0" t="n">
        <f aca="false">(C160/30)*(C160/30)*0.02*$B$81</f>
        <v>0.00839725256434292</v>
      </c>
      <c r="H160" s="0" t="n">
        <f aca="false">H159+G160</f>
        <v>0.994075201634426</v>
      </c>
    </row>
    <row r="161" customFormat="false" ht="13.8" hidden="false" customHeight="false" outlineLevel="0" collapsed="false">
      <c r="A161" s="0" t="n">
        <f aca="false">A160+$B$81</f>
        <v>0.00740000000000001</v>
      </c>
      <c r="B161" s="0" t="n">
        <f aca="false">B160-(C160/$B$78)*($B$81)</f>
        <v>16.0478773349739</v>
      </c>
      <c r="C161" s="18" t="n">
        <f aca="false">B161/($B$79+$B$72)</f>
        <v>1932.29402293349</v>
      </c>
      <c r="E161" s="0" t="n">
        <f aca="false">C161*C161*$F$83*$B$81</f>
        <v>0.994162665933489</v>
      </c>
      <c r="F161" s="0" t="n">
        <f aca="false">F160+E161</f>
        <v>120.102670151807</v>
      </c>
      <c r="G161" s="0" t="n">
        <f aca="false">(C161/30)*(C161/30)*0.02*$B$81</f>
        <v>0.00829724486903224</v>
      </c>
      <c r="H161" s="0" t="n">
        <f aca="false">H160+G161</f>
        <v>1.00237244650346</v>
      </c>
    </row>
    <row r="162" customFormat="false" ht="13.8" hidden="false" customHeight="false" outlineLevel="0" collapsed="false">
      <c r="A162" s="0" t="n">
        <f aca="false">A161+$B$81</f>
        <v>0.00750000000000001</v>
      </c>
      <c r="B162" s="0" t="n">
        <f aca="false">B161-(C161/$B$78)*($B$81)</f>
        <v>15.9520294171696</v>
      </c>
      <c r="C162" s="18" t="n">
        <f aca="false">B162/($B$79+$B$72)</f>
        <v>1920.75315962691</v>
      </c>
      <c r="E162" s="0" t="n">
        <f aca="false">C162*C162*$F$83*$B$81</f>
        <v>0.982322612746794</v>
      </c>
      <c r="F162" s="0" t="n">
        <f aca="false">F161+E162</f>
        <v>121.084992764554</v>
      </c>
      <c r="G162" s="0" t="n">
        <f aca="false">(C162/30)*(C162/30)*0.02*$B$81</f>
        <v>0.00819842822270391</v>
      </c>
      <c r="H162" s="0" t="n">
        <f aca="false">H161+G162</f>
        <v>1.01057087472616</v>
      </c>
    </row>
    <row r="163" customFormat="false" ht="13.8" hidden="false" customHeight="false" outlineLevel="0" collapsed="false">
      <c r="A163" s="0" t="n">
        <f aca="false">A162+$B$81</f>
        <v>0.00760000000000001</v>
      </c>
      <c r="B163" s="0" t="n">
        <f aca="false">B162-(C162/$B$78)*($B$81)</f>
        <v>15.856753962823</v>
      </c>
      <c r="C163" s="18" t="n">
        <f aca="false">B163/($B$79+$B$72)</f>
        <v>1909.28122554346</v>
      </c>
      <c r="E163" s="0" t="n">
        <f aca="false">C163*C163*$F$83*$B$81</f>
        <v>0.970623569541933</v>
      </c>
      <c r="F163" s="0" t="n">
        <f aca="false">F162+E163</f>
        <v>122.055616334096</v>
      </c>
      <c r="G163" s="0" t="n">
        <f aca="false">(C163/30)*(C163/30)*0.02*$B$81</f>
        <v>0.00810078844047273</v>
      </c>
      <c r="H163" s="0" t="n">
        <f aca="false">H162+G163</f>
        <v>1.01867166316663</v>
      </c>
    </row>
    <row r="164" customFormat="false" ht="13.8" hidden="false" customHeight="false" outlineLevel="0" collapsed="false">
      <c r="A164" s="0" t="n">
        <f aca="false">A163+$B$81</f>
        <v>0.00770000000000001</v>
      </c>
      <c r="B164" s="0" t="n">
        <f aca="false">B163-(C163/$B$78)*($B$81)</f>
        <v>15.7620475528259</v>
      </c>
      <c r="C164" s="18" t="n">
        <f aca="false">B164/($B$79+$B$72)</f>
        <v>1897.87780899489</v>
      </c>
      <c r="E164" s="0" t="n">
        <f aca="false">C164*C164*$F$83*$B$81</f>
        <v>0.959063856950185</v>
      </c>
      <c r="F164" s="0" t="n">
        <f aca="false">F163+E164</f>
        <v>123.014680191046</v>
      </c>
      <c r="G164" s="0" t="n">
        <f aca="false">(C164/30)*(C164/30)*0.02*$B$81</f>
        <v>0.00800431150638941</v>
      </c>
      <c r="H164" s="0" t="n">
        <f aca="false">H163+G164</f>
        <v>1.02667597467302</v>
      </c>
    </row>
    <row r="165" customFormat="false" ht="13.8" hidden="false" customHeight="false" outlineLevel="0" collapsed="false">
      <c r="A165" s="0" t="n">
        <f aca="false">A164+$B$81</f>
        <v>0.00780000000000001</v>
      </c>
      <c r="B165" s="0" t="n">
        <f aca="false">B164-(C164/$B$78)*($B$81)</f>
        <v>15.6679067884908</v>
      </c>
      <c r="C165" s="18" t="n">
        <f aca="false">B165/($B$79+$B$72)</f>
        <v>1886.54250075181</v>
      </c>
      <c r="E165" s="0" t="n">
        <f aca="false">C165*C165*$F$83*$B$81</f>
        <v>0.947641815603395</v>
      </c>
      <c r="F165" s="0" t="n">
        <f aca="false">F164+E165</f>
        <v>123.962322006649</v>
      </c>
      <c r="G165" s="0" t="n">
        <f aca="false">(C165/30)*(C165/30)*0.02*$B$81</f>
        <v>0.00790898357142864</v>
      </c>
      <c r="H165" s="0" t="n">
        <f aca="false">H164+G165</f>
        <v>1.03458495824445</v>
      </c>
    </row>
    <row r="166" customFormat="false" ht="13.8" hidden="false" customHeight="false" outlineLevel="0" collapsed="false">
      <c r="A166" s="0" t="n">
        <f aca="false">A165+$B$81</f>
        <v>0.00790000000000001</v>
      </c>
      <c r="B166" s="0" t="n">
        <f aca="false">B165-(C165/$B$78)*($B$81)</f>
        <v>15.5743282914297</v>
      </c>
      <c r="C166" s="18" t="n">
        <f aca="false">B166/($B$79+$B$72)</f>
        <v>1875.27489402901</v>
      </c>
      <c r="E166" s="0" t="n">
        <f aca="false">C166*C166*$F$83*$B$81</f>
        <v>0.936355805895773</v>
      </c>
      <c r="F166" s="0" t="n">
        <f aca="false">F165+E166</f>
        <v>124.898677812545</v>
      </c>
      <c r="G166" s="0" t="n">
        <f aca="false">(C166/30)*(C166/30)*0.02*$B$81</f>
        <v>0.00781479095150111</v>
      </c>
      <c r="H166" s="0" t="n">
        <f aca="false">H165+G166</f>
        <v>1.04239974919595</v>
      </c>
    </row>
    <row r="167" customFormat="false" ht="13.8" hidden="false" customHeight="false" outlineLevel="0" collapsed="false">
      <c r="A167" s="0" t="n">
        <f aca="false">A166+$B$81</f>
        <v>0.00800000000000001</v>
      </c>
      <c r="B167" s="0" t="n">
        <f aca="false">B166-(C166/$B$78)*($B$81)</f>
        <v>15.4813087034322</v>
      </c>
      <c r="C167" s="18" t="n">
        <f aca="false">B167/($B$79+$B$72)</f>
        <v>1864.07458447084</v>
      </c>
      <c r="E167" s="0" t="n">
        <f aca="false">C167*C167*$F$83*$B$81</f>
        <v>0.925204207748536</v>
      </c>
      <c r="F167" s="0" t="n">
        <f aca="false">F166+E167</f>
        <v>125.823882020294</v>
      </c>
      <c r="G167" s="0" t="n">
        <f aca="false">(C167/30)*(C167/30)*0.02*$B$81</f>
        <v>0.00772172012548915</v>
      </c>
      <c r="H167" s="0" t="n">
        <f aca="false">H166+G167</f>
        <v>1.05012146932144</v>
      </c>
    </row>
    <row r="168" customFormat="false" ht="13.8" hidden="false" customHeight="false" outlineLevel="0" collapsed="false">
      <c r="A168" s="0" t="n">
        <f aca="false">A167+$B$81</f>
        <v>0.00810000000000001</v>
      </c>
      <c r="B168" s="0" t="n">
        <f aca="false">B167-(C167/$B$78)*($B$81)</f>
        <v>15.3888446863454</v>
      </c>
      <c r="C168" s="18" t="n">
        <f aca="false">B168/($B$79+$B$72)</f>
        <v>1852.94117013672</v>
      </c>
      <c r="E168" s="0" t="n">
        <f aca="false">C168*C168*$F$83*$B$81</f>
        <v>0.914185420377345</v>
      </c>
      <c r="F168" s="0" t="n">
        <f aca="false">F167+E168</f>
        <v>126.738067440671</v>
      </c>
      <c r="G168" s="0" t="n">
        <f aca="false">(C168/30)*(C168/30)*0.02*$B$81</f>
        <v>0.00762975773330586</v>
      </c>
      <c r="H168" s="0" t="n">
        <f aca="false">H167+G168</f>
        <v>1.05775122705475</v>
      </c>
    </row>
    <row r="169" customFormat="false" ht="13.8" hidden="false" customHeight="false" outlineLevel="0" collapsed="false">
      <c r="A169" s="0" t="n">
        <f aca="false">A168+$B$81</f>
        <v>0.00820000000000001</v>
      </c>
      <c r="B169" s="0" t="n">
        <f aca="false">B168-(C168/$B$78)*($B$81)</f>
        <v>15.2969329219537</v>
      </c>
      <c r="C169" s="18" t="n">
        <f aca="false">B169/($B$79+$B$72)</f>
        <v>1841.87425148672</v>
      </c>
      <c r="E169" s="0" t="n">
        <f aca="false">C169*C169*$F$83*$B$81</f>
        <v>0.903297862062524</v>
      </c>
      <c r="F169" s="0" t="n">
        <f aca="false">F168+E169</f>
        <v>127.641365302733</v>
      </c>
      <c r="G169" s="0" t="n">
        <f aca="false">(C169/30)*(C169/30)*0.02*$B$81</f>
        <v>0.00753889057397724</v>
      </c>
      <c r="H169" s="0" t="n">
        <f aca="false">H168+G169</f>
        <v>1.06529011762873</v>
      </c>
    </row>
    <row r="170" customFormat="false" ht="13.8" hidden="false" customHeight="false" outlineLevel="0" collapsed="false">
      <c r="A170" s="0" t="n">
        <f aca="false">A169+$B$81</f>
        <v>0.0083</v>
      </c>
      <c r="B170" s="0" t="n">
        <f aca="false">B169-(C169/$B$78)*($B$81)</f>
        <v>15.2055701118601</v>
      </c>
      <c r="C170" s="18" t="n">
        <f aca="false">B170/($B$79+$B$72)</f>
        <v>1830.87343136719</v>
      </c>
      <c r="E170" s="0" t="n">
        <f aca="false">C170*C170*$F$83*$B$81</f>
        <v>0.892539969922</v>
      </c>
      <c r="F170" s="0" t="n">
        <f aca="false">F169+E170</f>
        <v>128.533905272655</v>
      </c>
      <c r="G170" s="0" t="n">
        <f aca="false">(C170/30)*(C170/30)*0.02*$B$81</f>
        <v>0.00744910560374729</v>
      </c>
      <c r="H170" s="0" t="n">
        <f aca="false">H169+G170</f>
        <v>1.07273922323247</v>
      </c>
    </row>
    <row r="171" customFormat="false" ht="13.8" hidden="false" customHeight="false" outlineLevel="0" collapsed="false">
      <c r="A171" s="0" t="n">
        <f aca="false">A170+$B$81</f>
        <v>0.0084</v>
      </c>
      <c r="B171" s="0" t="n">
        <f aca="false">B170-(C170/$B$78)*($B$81)</f>
        <v>15.1147529773677</v>
      </c>
      <c r="C171" s="18" t="n">
        <f aca="false">B171/($B$79+$B$72)</f>
        <v>1819.93831499656</v>
      </c>
      <c r="E171" s="0" t="n">
        <f aca="false">C171*C171*$F$83*$B$81</f>
        <v>0.88191019968696</v>
      </c>
      <c r="F171" s="0" t="n">
        <f aca="false">F170+E171</f>
        <v>129.415815472342</v>
      </c>
      <c r="G171" s="0" t="n">
        <f aca="false">(C171/30)*(C171/30)*0.02*$B$81</f>
        <v>0.00736038993420557</v>
      </c>
      <c r="H171" s="0" t="n">
        <f aca="false">H170+G171</f>
        <v>1.08009961316668</v>
      </c>
    </row>
    <row r="172" customFormat="false" ht="13.8" hidden="false" customHeight="false" outlineLevel="0" collapsed="false">
      <c r="A172" s="0" t="n">
        <f aca="false">A171+$B$81</f>
        <v>0.0085</v>
      </c>
      <c r="B172" s="0" t="n">
        <f aca="false">B171-(C171/$B$78)*($B$81)</f>
        <v>15.0244782593619</v>
      </c>
      <c r="C172" s="18" t="n">
        <f aca="false">B172/($B$79+$B$72)</f>
        <v>1809.0685099511</v>
      </c>
      <c r="E172" s="0" t="n">
        <f aca="false">C172*C172*$F$83*$B$81</f>
        <v>0.871407025480174</v>
      </c>
      <c r="F172" s="0" t="n">
        <f aca="false">F171+E172</f>
        <v>130.287222497823</v>
      </c>
      <c r="G172" s="0" t="n">
        <f aca="false">(C172/30)*(C172/30)*0.02*$B$81</f>
        <v>0.00727273083043709</v>
      </c>
      <c r="H172" s="0" t="n">
        <f aca="false">H171+G172</f>
        <v>1.08737234399712</v>
      </c>
    </row>
    <row r="173" customFormat="false" ht="13.8" hidden="false" customHeight="false" outlineLevel="0" collapsed="false">
      <c r="A173" s="0" t="n">
        <f aca="false">A172+$B$81</f>
        <v>0.0086</v>
      </c>
      <c r="B173" s="0" t="n">
        <f aca="false">B172-(C172/$B$78)*($B$81)</f>
        <v>14.9347427181937</v>
      </c>
      <c r="C173" s="18" t="n">
        <f aca="false">B173/($B$79+$B$72)</f>
        <v>1798.26362615091</v>
      </c>
      <c r="E173" s="0" t="n">
        <f aca="false">C173*C173*$F$83*$B$81</f>
        <v>0.861028939596957</v>
      </c>
      <c r="F173" s="0" t="n">
        <f aca="false">F172+E173</f>
        <v>131.14825143742</v>
      </c>
      <c r="G173" s="0" t="n">
        <f aca="false">(C173/30)*(C173/30)*0.02*$B$81</f>
        <v>0.00718611570919429</v>
      </c>
      <c r="H173" s="0" t="n">
        <f aca="false">H172+G173</f>
        <v>1.09455845970631</v>
      </c>
    </row>
    <row r="174" customFormat="false" ht="13.8" hidden="false" customHeight="false" outlineLevel="0" collapsed="false">
      <c r="A174" s="0" t="n">
        <f aca="false">A173+$B$81</f>
        <v>0.0087</v>
      </c>
      <c r="B174" s="0" t="n">
        <f aca="false">B173-(C173/$B$78)*($B$81)</f>
        <v>14.8455431335632</v>
      </c>
      <c r="C174" s="18" t="n">
        <f aca="false">B174/($B$79+$B$72)</f>
        <v>1787.52327584589</v>
      </c>
      <c r="E174" s="0" t="n">
        <f aca="false">C174*C174*$F$83*$B$81</f>
        <v>0.850774452288747</v>
      </c>
      <c r="F174" s="0" t="n">
        <f aca="false">F173+E174</f>
        <v>131.999025889708</v>
      </c>
      <c r="G174" s="0" t="n">
        <f aca="false">(C174/30)*(C174/30)*0.02*$B$81</f>
        <v>0.00710053213709071</v>
      </c>
      <c r="H174" s="0" t="n">
        <f aca="false">H173+G174</f>
        <v>1.1016589918434</v>
      </c>
    </row>
    <row r="175" customFormat="false" ht="13.8" hidden="false" customHeight="false" outlineLevel="0" collapsed="false">
      <c r="A175" s="0" t="n">
        <f aca="false">A174+$B$81</f>
        <v>0.0088</v>
      </c>
      <c r="B175" s="0" t="n">
        <f aca="false">B174-(C174/$B$78)*($B$81)</f>
        <v>14.7568763044041</v>
      </c>
      <c r="C175" s="18" t="n">
        <f aca="false">B175/($B$79+$B$72)</f>
        <v>1776.8470736018</v>
      </c>
      <c r="E175" s="0" t="n">
        <f aca="false">C175*C175*$F$83*$B$81</f>
        <v>0.840642091549247</v>
      </c>
      <c r="F175" s="0" t="n">
        <f aca="false">F174+E175</f>
        <v>132.839667981258</v>
      </c>
      <c r="G175" s="0" t="n">
        <f aca="false">(C175/30)*(C175/30)*0.02*$B$81</f>
        <v>0.00701596782881621</v>
      </c>
      <c r="H175" s="0" t="n">
        <f aca="false">H174+G175</f>
        <v>1.10867495967222</v>
      </c>
    </row>
    <row r="176" customFormat="false" ht="13.8" hidden="false" customHeight="false" outlineLevel="0" collapsed="false">
      <c r="A176" s="0" t="n">
        <f aca="false">A175+$B$81</f>
        <v>0.0089</v>
      </c>
      <c r="B176" s="0" t="n">
        <f aca="false">B175-(C175/$B$78)*($B$81)</f>
        <v>14.6687390487691</v>
      </c>
      <c r="C176" s="18" t="n">
        <f aca="false">B176/($B$79+$B$72)</f>
        <v>1766.23463628649</v>
      </c>
      <c r="E176" s="0" t="n">
        <f aca="false">C176*C176*$F$83*$B$81</f>
        <v>0.830630402903132</v>
      </c>
      <c r="F176" s="0" t="n">
        <f aca="false">F175+E176</f>
        <v>133.670298384161</v>
      </c>
      <c r="G176" s="0" t="n">
        <f aca="false">(C176/30)*(C176/30)*0.02*$B$81</f>
        <v>0.00693241064537348</v>
      </c>
      <c r="H176" s="0" t="n">
        <f aca="false">H175+G176</f>
        <v>1.11560737031759</v>
      </c>
    </row>
    <row r="177" customFormat="false" ht="13.8" hidden="false" customHeight="false" outlineLevel="0" collapsed="false">
      <c r="A177" s="0" t="n">
        <f aca="false">A176+$B$81</f>
        <v>0.009</v>
      </c>
      <c r="B177" s="0" t="n">
        <f aca="false">B176-(C176/$B$78)*($B$81)</f>
        <v>14.5811282037152</v>
      </c>
      <c r="C177" s="18" t="n">
        <f aca="false">B177/($B$79+$B$72)</f>
        <v>1755.68558305607</v>
      </c>
      <c r="E177" s="0" t="n">
        <f aca="false">C177*C177*$F$83*$B$81</f>
        <v>0.820737949197254</v>
      </c>
      <c r="F177" s="0" t="n">
        <f aca="false">F176+E177</f>
        <v>134.491036333358</v>
      </c>
      <c r="G177" s="0" t="n">
        <f aca="false">(C177/30)*(C177/30)*0.02*$B$81</f>
        <v>0.00684984859233544</v>
      </c>
      <c r="H177" s="0" t="n">
        <f aca="false">H176+G177</f>
        <v>1.12245721890993</v>
      </c>
    </row>
    <row r="178" customFormat="false" ht="13.8" hidden="false" customHeight="false" outlineLevel="0" collapsed="false">
      <c r="A178" s="0" t="n">
        <f aca="false">A177+$B$81</f>
        <v>0.0091</v>
      </c>
      <c r="B178" s="0" t="n">
        <f aca="false">B177-(C177/$B$78)*($B$81)</f>
        <v>14.4940406251906</v>
      </c>
      <c r="C178" s="18" t="n">
        <f aca="false">B178/($B$79+$B$72)</f>
        <v>1745.19953534133</v>
      </c>
      <c r="E178" s="0" t="n">
        <f aca="false">C178*C178*$F$83*$B$81</f>
        <v>0.810963310394348</v>
      </c>
      <c r="F178" s="0" t="n">
        <f aca="false">F177+E178</f>
        <v>135.301999643752</v>
      </c>
      <c r="G178" s="0" t="n">
        <f aca="false">(C178/30)*(C178/30)*0.02*$B$81</f>
        <v>0.00676826981812357</v>
      </c>
      <c r="H178" s="0" t="n">
        <f aca="false">H177+G178</f>
        <v>1.12922548872805</v>
      </c>
    </row>
    <row r="179" customFormat="false" ht="13.8" hidden="false" customHeight="false" outlineLevel="0" collapsed="false">
      <c r="A179" s="0" t="n">
        <f aca="false">A178+$B$81</f>
        <v>0.0092</v>
      </c>
      <c r="B179" s="0" t="n">
        <f aca="false">B178-(C178/$B$78)*($B$81)</f>
        <v>14.4074731879217</v>
      </c>
      <c r="C179" s="18" t="n">
        <f aca="false">B179/($B$79+$B$72)</f>
        <v>1734.77611683409</v>
      </c>
      <c r="E179" s="0" t="n">
        <f aca="false">C179*C179*$F$83*$B$81</f>
        <v>0.801305083369184</v>
      </c>
      <c r="F179" s="0" t="n">
        <f aca="false">F178+E179</f>
        <v>136.103304727121</v>
      </c>
      <c r="G179" s="0" t="n">
        <f aca="false">(C179/30)*(C179/30)*0.02*$B$81</f>
        <v>0.00668766261230656</v>
      </c>
      <c r="H179" s="0" t="n">
        <f aca="false">H178+G179</f>
        <v>1.13591315134036</v>
      </c>
    </row>
    <row r="180" customFormat="false" ht="13.8" hidden="false" customHeight="false" outlineLevel="0" collapsed="false">
      <c r="A180" s="0" t="n">
        <f aca="false">A179+$B$81</f>
        <v>0.0093</v>
      </c>
      <c r="B180" s="0" t="n">
        <f aca="false">B179-(C179/$B$78)*($B$81)</f>
        <v>14.321422785301</v>
      </c>
      <c r="C180" s="18" t="n">
        <f aca="false">B180/($B$79+$B$72)</f>
        <v>1724.4149534737</v>
      </c>
      <c r="E180" s="0" t="n">
        <f aca="false">C180*C180*$F$83*$B$81</f>
        <v>0.791761881707159</v>
      </c>
      <c r="F180" s="0" t="n">
        <f aca="false">F179+E180</f>
        <v>136.895066608829</v>
      </c>
      <c r="G180" s="0" t="n">
        <f aca="false">(C180/30)*(C180/30)*0.02*$B$81</f>
        <v>0.00660801540391936</v>
      </c>
      <c r="H180" s="0" t="n">
        <f aca="false">H179+G180</f>
        <v>1.14252116674428</v>
      </c>
    </row>
    <row r="181" customFormat="false" ht="13.8" hidden="false" customHeight="false" outlineLevel="0" collapsed="false">
      <c r="A181" s="0" t="n">
        <f aca="false">A180+$B$81</f>
        <v>0.0094</v>
      </c>
      <c r="B181" s="0" t="n">
        <f aca="false">B180-(C180/$B$78)*($B$81)</f>
        <v>14.2358863292755</v>
      </c>
      <c r="C181" s="18" t="n">
        <f aca="false">B181/($B$79+$B$72)</f>
        <v>1714.11567343367</v>
      </c>
      <c r="E181" s="0" t="n">
        <f aca="false">C181*C181*$F$83*$B$81</f>
        <v>0.782332335505272</v>
      </c>
      <c r="F181" s="0" t="n">
        <f aca="false">F180+E181</f>
        <v>137.677398944334</v>
      </c>
      <c r="G181" s="0" t="n">
        <f aca="false">(C181/30)*(C181/30)*0.02*$B$81</f>
        <v>0.00652931675980216</v>
      </c>
      <c r="H181" s="0" t="n">
        <f aca="false">H180+G181</f>
        <v>1.14905048350408</v>
      </c>
    </row>
    <row r="182" customFormat="false" ht="13.8" hidden="false" customHeight="false" outlineLevel="0" collapsed="false">
      <c r="A182" s="0" t="n">
        <f aca="false">A181+$B$81</f>
        <v>0.0095</v>
      </c>
      <c r="B182" s="0" t="n">
        <f aca="false">B181-(C181/$B$78)*($B$81)</f>
        <v>14.1508607502361</v>
      </c>
      <c r="C182" s="18" t="n">
        <f aca="false">B182/($B$79+$B$72)</f>
        <v>1703.87790710827</v>
      </c>
      <c r="E182" s="0" t="n">
        <f aca="false">C182*C182*$F$83*$B$81</f>
        <v>0.773015091175486</v>
      </c>
      <c r="F182" s="0" t="n">
        <f aca="false">F181+E182</f>
        <v>138.450414035509</v>
      </c>
      <c r="G182" s="0" t="n">
        <f aca="false">(C182/30)*(C182/30)*0.02*$B$81</f>
        <v>0.00645155538295921</v>
      </c>
      <c r="H182" s="0" t="n">
        <f aca="false">H181+G182</f>
        <v>1.15550203888704</v>
      </c>
    </row>
    <row r="183" customFormat="false" ht="13.8" hidden="false" customHeight="false" outlineLevel="0" collapsed="false">
      <c r="A183" s="0" t="n">
        <f aca="false">A182+$B$81</f>
        <v>0.0096</v>
      </c>
      <c r="B183" s="0" t="n">
        <f aca="false">B182-(C182/$B$78)*($B$81)</f>
        <v>14.0663429969073</v>
      </c>
      <c r="C183" s="18" t="n">
        <f aca="false">B183/($B$79+$B$72)</f>
        <v>1693.70128709927</v>
      </c>
      <c r="E183" s="0" t="n">
        <f aca="false">C183*C183*$F$83*$B$81</f>
        <v>0.763808811250417</v>
      </c>
      <c r="F183" s="0" t="n">
        <f aca="false">F182+E183</f>
        <v>139.21422284676</v>
      </c>
      <c r="G183" s="0" t="n">
        <f aca="false">(C183/30)*(C183/30)*0.02*$B$81</f>
        <v>0.00637472011093718</v>
      </c>
      <c r="H183" s="0" t="n">
        <f aca="false">H182+G183</f>
        <v>1.16187675899797</v>
      </c>
    </row>
    <row r="184" customFormat="false" ht="13.8" hidden="false" customHeight="false" outlineLevel="0" collapsed="false">
      <c r="A184" s="0" t="n">
        <f aca="false">A183+$B$81</f>
        <v>0.0097</v>
      </c>
      <c r="B184" s="0" t="n">
        <f aca="false">B183-(C183/$B$78)*($B$81)</f>
        <v>13.9823300362377</v>
      </c>
      <c r="C184" s="18" t="n">
        <f aca="false">B184/($B$79+$B$72)</f>
        <v>1683.58544820281</v>
      </c>
      <c r="E184" s="0" t="n">
        <f aca="false">C184*C184*$F$83*$B$81</f>
        <v>0.75471217419135</v>
      </c>
      <c r="F184" s="0" t="n">
        <f aca="false">F183+E184</f>
        <v>139.968935020951</v>
      </c>
      <c r="G184" s="0" t="n">
        <f aca="false">(C184/30)*(C184/30)*0.02*$B$81</f>
        <v>0.00629879991422278</v>
      </c>
      <c r="H184" s="0" t="n">
        <f aca="false">H183+G184</f>
        <v>1.1681755589122</v>
      </c>
    </row>
    <row r="185" customFormat="false" ht="13.8" hidden="false" customHeight="false" outlineLevel="0" collapsed="false">
      <c r="A185" s="0" t="n">
        <f aca="false">A184+$B$81</f>
        <v>0.0098</v>
      </c>
      <c r="B185" s="0" t="n">
        <f aca="false">B184-(C184/$B$78)*($B$81)</f>
        <v>13.8988188532912</v>
      </c>
      <c r="C185" s="18" t="n">
        <f aca="false">B185/($B$79+$B$72)</f>
        <v>1673.53002739621</v>
      </c>
      <c r="E185" s="0" t="n">
        <f aca="false">C185*C185*$F$83*$B$81</f>
        <v>0.74572387419853</v>
      </c>
      <c r="F185" s="0" t="n">
        <f aca="false">F184+E185</f>
        <v>140.71465889515</v>
      </c>
      <c r="G185" s="0" t="n">
        <f aca="false">(C185/30)*(C185/30)*0.02*$B$81</f>
        <v>0.00622378389465949</v>
      </c>
      <c r="H185" s="0" t="n">
        <f aca="false">H184+G185</f>
        <v>1.17439934280686</v>
      </c>
    </row>
    <row r="186" customFormat="false" ht="13.8" hidden="false" customHeight="false" outlineLevel="0" collapsed="false">
      <c r="A186" s="0" t="n">
        <f aca="false">A185+$B$81</f>
        <v>0.0099</v>
      </c>
      <c r="B186" s="0" t="n">
        <f aca="false">B185-(C185/$B$78)*($B$81)</f>
        <v>13.8158064511386</v>
      </c>
      <c r="C186" s="18" t="n">
        <f aca="false">B186/($B$79+$B$72)</f>
        <v>1663.53466382503</v>
      </c>
      <c r="E186" s="0" t="n">
        <f aca="false">C186*C186*$F$83*$B$81</f>
        <v>0.736842621023721</v>
      </c>
      <c r="F186" s="0" t="n">
        <f aca="false">F185+E186</f>
        <v>141.451501516173</v>
      </c>
      <c r="G186" s="0" t="n">
        <f aca="false">(C186/30)*(C186/30)*0.02*$B$81</f>
        <v>0.00614966128388325</v>
      </c>
      <c r="H186" s="0" t="n">
        <f aca="false">H185+G186</f>
        <v>1.18054900409074</v>
      </c>
    </row>
    <row r="187" customFormat="false" ht="13.8" hidden="false" customHeight="false" outlineLevel="0" collapsed="false">
      <c r="A187" s="0" t="n">
        <f aca="false">A186+$B$81</f>
        <v>0.01</v>
      </c>
      <c r="B187" s="0" t="n">
        <f aca="false">B186-(C186/$B$78)*($B$81)</f>
        <v>13.7332898507504</v>
      </c>
      <c r="C187" s="18" t="n">
        <f aca="false">B187/($B$79+$B$72)</f>
        <v>1653.59899879005</v>
      </c>
      <c r="E187" s="0" t="n">
        <f aca="false">C187*C187*$F$83*$B$81</f>
        <v>0.728067139784991</v>
      </c>
      <c r="F187" s="0" t="n">
        <f aca="false">F186+E187</f>
        <v>142.179568655958</v>
      </c>
      <c r="G187" s="0" t="n">
        <f aca="false">(C187/30)*(C187/30)*0.02*$B$81</f>
        <v>0.00607642144177655</v>
      </c>
      <c r="H187" s="0" t="n">
        <f aca="false">H186+G187</f>
        <v>1.18662542553252</v>
      </c>
    </row>
    <row r="188" customFormat="false" ht="13.8" hidden="false" customHeight="false" outlineLevel="0" collapsed="false">
      <c r="A188" s="0" t="n">
        <f aca="false">A187+$B$81</f>
        <v>0.0101</v>
      </c>
      <c r="B188" s="0" t="n">
        <f aca="false">B187-(C187/$B$78)*($B$81)</f>
        <v>13.6512660908898</v>
      </c>
      <c r="C188" s="18" t="n">
        <f aca="false">B188/($B$79+$B$72)</f>
        <v>1643.72267573443</v>
      </c>
      <c r="E188" s="0" t="n">
        <f aca="false">C188*C188*$F$83*$B$81</f>
        <v>0.719396170783711</v>
      </c>
      <c r="F188" s="0" t="n">
        <f aca="false">F187+E188</f>
        <v>142.898964826742</v>
      </c>
      <c r="G188" s="0" t="n">
        <f aca="false">(C188/30)*(C188/30)*0.02*$B$81</f>
        <v>0.0060040538549412</v>
      </c>
      <c r="H188" s="0" t="n">
        <f aca="false">H187+G188</f>
        <v>1.19262947938746</v>
      </c>
    </row>
    <row r="189" customFormat="false" ht="13.8" hidden="false" customHeight="false" outlineLevel="0" collapsed="false">
      <c r="A189" s="0" t="n">
        <f aca="false">A188+$B$81</f>
        <v>0.0102</v>
      </c>
      <c r="B189" s="0" t="n">
        <f aca="false">B188-(C188/$B$78)*($B$81)</f>
        <v>13.5697322280062</v>
      </c>
      <c r="C189" s="18" t="n">
        <f aca="false">B189/($B$79+$B$72)</f>
        <v>1633.90534023091</v>
      </c>
      <c r="E189" s="0" t="n">
        <f aca="false">C189*C189*$F$83*$B$81</f>
        <v>0.710828469323723</v>
      </c>
      <c r="F189" s="0" t="n">
        <f aca="false">F188+E189</f>
        <v>143.609793296066</v>
      </c>
      <c r="G189" s="0" t="n">
        <f aca="false">(C189/30)*(C189/30)*0.02*$B$81</f>
        <v>0.00593254813518905</v>
      </c>
      <c r="H189" s="0" t="n">
        <f aca="false">H188+G189</f>
        <v>1.19856202752265</v>
      </c>
    </row>
    <row r="190" customFormat="false" ht="13.8" hidden="false" customHeight="false" outlineLevel="0" collapsed="false">
      <c r="A190" s="0" t="n">
        <f aca="false">A189+$B$81</f>
        <v>0.0103</v>
      </c>
      <c r="B190" s="0" t="n">
        <f aca="false">B189-(C189/$B$78)*($B$81)</f>
        <v>13.4886853361296</v>
      </c>
      <c r="C190" s="18" t="n">
        <f aca="false">B190/($B$79+$B$72)</f>
        <v>1624.14663996909</v>
      </c>
      <c r="E190" s="0" t="n">
        <f aca="false">C190*C190*$F$83*$B$81</f>
        <v>0.70236280553267</v>
      </c>
      <c r="F190" s="0" t="n">
        <f aca="false">F189+E190</f>
        <v>144.312156101598</v>
      </c>
      <c r="G190" s="0" t="n">
        <f aca="false">(C190/30)*(C190/30)*0.02*$B$81</f>
        <v>0.00586189401805087</v>
      </c>
      <c r="H190" s="0" t="n">
        <f aca="false">H189+G190</f>
        <v>1.2044239215407</v>
      </c>
    </row>
    <row r="191" customFormat="false" ht="13.8" hidden="false" customHeight="false" outlineLevel="0" collapsed="false">
      <c r="A191" s="0" t="n">
        <f aca="false">A190+$B$81</f>
        <v>0.0104</v>
      </c>
      <c r="B191" s="0" t="n">
        <f aca="false">B190-(C190/$B$78)*($B$81)</f>
        <v>13.4081225067661</v>
      </c>
      <c r="C191" s="18" t="n">
        <f aca="false">B191/($B$79+$B$72)</f>
        <v>1614.4462247428</v>
      </c>
      <c r="E191" s="0" t="n">
        <f aca="false">C191*C191*$F$83*$B$81</f>
        <v>0.693997964185449</v>
      </c>
      <c r="F191" s="0" t="n">
        <f aca="false">F190+E191</f>
        <v>145.006154065784</v>
      </c>
      <c r="G191" s="0" t="n">
        <f aca="false">(C191/30)*(C191/30)*0.02*$B$81</f>
        <v>0.00579208136130287</v>
      </c>
      <c r="H191" s="0" t="n">
        <f aca="false">H190+G191</f>
        <v>1.210216002902</v>
      </c>
    </row>
    <row r="192" customFormat="false" ht="13.8" hidden="false" customHeight="false" outlineLevel="0" collapsed="false">
      <c r="A192" s="0" t="n">
        <f aca="false">A191+$B$81</f>
        <v>0.0105</v>
      </c>
      <c r="B192" s="0" t="n">
        <f aca="false">B191-(C191/$B$78)*($B$81)</f>
        <v>13.3280408487927</v>
      </c>
      <c r="C192" s="18" t="n">
        <f aca="false">B192/($B$79+$B$72)</f>
        <v>1604.80374643751</v>
      </c>
      <c r="E192" s="0" t="n">
        <f aca="false">C192*C192*$F$83*$B$81</f>
        <v>0.685732744529772</v>
      </c>
      <c r="F192" s="0" t="n">
        <f aca="false">F191+E192</f>
        <v>145.691886810314</v>
      </c>
      <c r="G192" s="0" t="n">
        <f aca="false">(C192/30)*(C192/30)*0.02*$B$81</f>
        <v>0.00572310014351081</v>
      </c>
      <c r="H192" s="0" t="n">
        <f aca="false">H191+G192</f>
        <v>1.21593910304551</v>
      </c>
    </row>
    <row r="193" customFormat="false" ht="13.8" hidden="false" customHeight="false" outlineLevel="0" collapsed="false">
      <c r="A193" s="0" t="n">
        <f aca="false">A192+$B$81</f>
        <v>0.0106</v>
      </c>
      <c r="B193" s="0" t="n">
        <f aca="false">B192-(C192/$B$78)*($B$81)</f>
        <v>13.2484374883544</v>
      </c>
      <c r="C193" s="18" t="n">
        <f aca="false">B193/($B$79+$B$72)</f>
        <v>1595.21885901783</v>
      </c>
      <c r="E193" s="0" t="n">
        <f aca="false">C193*C193*$F$83*$B$81</f>
        <v>0.677565960113796</v>
      </c>
      <c r="F193" s="0" t="n">
        <f aca="false">F192+E193</f>
        <v>146.369452770428</v>
      </c>
      <c r="G193" s="0" t="n">
        <f aca="false">(C193/30)*(C193/30)*0.02*$B$81</f>
        <v>0.00565494046259147</v>
      </c>
      <c r="H193" s="0" t="n">
        <f aca="false">H192+G193</f>
        <v>1.2215940435081</v>
      </c>
    </row>
    <row r="194" customFormat="false" ht="13.8" hidden="false" customHeight="false" outlineLevel="0" collapsed="false">
      <c r="A194" s="0" t="n">
        <f aca="false">A193+$B$81</f>
        <v>0.0107</v>
      </c>
      <c r="B194" s="0" t="n">
        <f aca="false">B193-(C193/$B$78)*($B$81)</f>
        <v>13.1693095687602</v>
      </c>
      <c r="C194" s="18" t="n">
        <f aca="false">B194/($B$79+$B$72)</f>
        <v>1585.69121851514</v>
      </c>
      <c r="E194" s="0" t="n">
        <f aca="false">C194*C194*$F$83*$B$81</f>
        <v>0.669496438615814</v>
      </c>
      <c r="F194" s="0" t="n">
        <f aca="false">F193+E194</f>
        <v>147.038949209043</v>
      </c>
      <c r="G194" s="0" t="n">
        <f aca="false">(C194/30)*(C194/30)*0.02*$B$81</f>
        <v>0.0055875925343912</v>
      </c>
      <c r="H194" s="0" t="n">
        <f aca="false">H193+G194</f>
        <v>1.22718163604249</v>
      </c>
    </row>
    <row r="195" customFormat="false" ht="13.8" hidden="false" customHeight="false" outlineLevel="0" collapsed="false">
      <c r="A195" s="0" t="n">
        <f aca="false">A194+$B$81</f>
        <v>0.0108</v>
      </c>
      <c r="B195" s="0" t="n">
        <f aca="false">B194-(C194/$B$78)*($B$81)</f>
        <v>13.0906542503815</v>
      </c>
      <c r="C195" s="18" t="n">
        <f aca="false">B195/($B$79+$B$72)</f>
        <v>1576.2204830152</v>
      </c>
      <c r="E195" s="0" t="n">
        <f aca="false">C195*C195*$F$83*$B$81</f>
        <v>0.66152302167597</v>
      </c>
      <c r="F195" s="0" t="n">
        <f aca="false">F194+E195</f>
        <v>147.700472230719</v>
      </c>
      <c r="G195" s="0" t="n">
        <f aca="false">(C195/30)*(C195/30)*0.02*$B$81</f>
        <v>0.00552104669128146</v>
      </c>
      <c r="H195" s="0" t="n">
        <f aca="false">H194+G195</f>
        <v>1.23270268273377</v>
      </c>
    </row>
    <row r="196" customFormat="false" ht="13.8" hidden="false" customHeight="false" outlineLevel="0" collapsed="false">
      <c r="A196" s="0" t="n">
        <f aca="false">A195+$B$81</f>
        <v>0.0109</v>
      </c>
      <c r="B196" s="0" t="n">
        <f aca="false">B195-(C195/$B$78)*($B$81)</f>
        <v>13.0124687105494</v>
      </c>
      <c r="C196" s="18" t="n">
        <f aca="false">B196/($B$79+$B$72)</f>
        <v>1566.80631264587</v>
      </c>
      <c r="E196" s="0" t="n">
        <f aca="false">C196*C196*$F$83*$B$81</f>
        <v>0.653644564729981</v>
      </c>
      <c r="F196" s="0" t="n">
        <f aca="false">F195+E196</f>
        <v>148.354116795449</v>
      </c>
      <c r="G196" s="0" t="n">
        <f aca="false">(C196/30)*(C196/30)*0.02*$B$81</f>
        <v>0.00545529338077103</v>
      </c>
      <c r="H196" s="0" t="n">
        <f aca="false">H195+G196</f>
        <v>1.23815797611455</v>
      </c>
    </row>
    <row r="197" customFormat="false" ht="13.8" hidden="false" customHeight="false" outlineLevel="0" collapsed="false">
      <c r="A197" s="0" t="n">
        <f aca="false">A196+$B$81</f>
        <v>0.011</v>
      </c>
      <c r="B197" s="0" t="n">
        <f aca="false">B196-(C196/$B$78)*($B$81)</f>
        <v>12.9347501434539</v>
      </c>
      <c r="C197" s="18" t="n">
        <f aca="false">B197/($B$79+$B$72)</f>
        <v>1557.44836956499</v>
      </c>
      <c r="E197" s="0" t="n">
        <f aca="false">C197*C197*$F$83*$B$81</f>
        <v>0.645859936844835</v>
      </c>
      <c r="F197" s="0" t="n">
        <f aca="false">F196+E197</f>
        <v>148.999976732294</v>
      </c>
      <c r="G197" s="0" t="n">
        <f aca="false">(C197/30)*(C197/30)*0.02*$B$81</f>
        <v>0.0053903231641348</v>
      </c>
      <c r="H197" s="0" t="n">
        <f aca="false">H196+G197</f>
        <v>1.24354829927868</v>
      </c>
    </row>
    <row r="198" customFormat="false" ht="13.8" hidden="false" customHeight="false" outlineLevel="0" collapsed="false">
      <c r="A198" s="0" t="n">
        <f aca="false">A197+$B$81</f>
        <v>0.0111</v>
      </c>
      <c r="B198" s="0" t="n">
        <f aca="false">B197-(C197/$B$78)*($B$81)</f>
        <v>12.8574957600429</v>
      </c>
      <c r="C198" s="18" t="n">
        <f aca="false">B198/($B$79+$B$72)</f>
        <v>1548.14631794817</v>
      </c>
      <c r="E198" s="0" t="n">
        <f aca="false">C198*C198*$F$83*$B$81</f>
        <v>0.638168020556449</v>
      </c>
      <c r="F198" s="0" t="n">
        <f aca="false">F197+E198</f>
        <v>149.638144752851</v>
      </c>
      <c r="G198" s="0" t="n">
        <f aca="false">(C198/30)*(C198/30)*0.02*$B$81</f>
        <v>0.00532612671505883</v>
      </c>
      <c r="H198" s="0" t="n">
        <f aca="false">H197+G198</f>
        <v>1.24887442599374</v>
      </c>
    </row>
    <row r="199" customFormat="false" ht="13.8" hidden="false" customHeight="false" outlineLevel="0" collapsed="false">
      <c r="A199" s="0" t="n">
        <f aca="false">A198+$B$81</f>
        <v>0.0112</v>
      </c>
      <c r="B199" s="0" t="n">
        <f aca="false">B198-(C198/$B$78)*($B$81)</f>
        <v>12.7807027879225</v>
      </c>
      <c r="C199" s="18" t="n">
        <f aca="false">B199/($B$79+$B$72)</f>
        <v>1538.89982397677</v>
      </c>
      <c r="E199" s="0" t="n">
        <f aca="false">C199*C199*$F$83*$B$81</f>
        <v>0.630567711709263</v>
      </c>
      <c r="F199" s="0" t="n">
        <f aca="false">F198+E199</f>
        <v>150.26871246456</v>
      </c>
      <c r="G199" s="0" t="n">
        <f aca="false">(C199/30)*(C199/30)*0.02*$B$81</f>
        <v>0.00526269481830161</v>
      </c>
      <c r="H199" s="0" t="n">
        <f aca="false">H198+G199</f>
        <v>1.25413712081204</v>
      </c>
    </row>
    <row r="200" customFormat="false" ht="13.8" hidden="false" customHeight="false" outlineLevel="0" collapsed="false">
      <c r="A200" s="0" t="n">
        <f aca="false">A199+$B$81</f>
        <v>0.0113</v>
      </c>
      <c r="B200" s="0" t="n">
        <f aca="false">B199-(C199/$B$78)*($B$81)</f>
        <v>12.7043684712569</v>
      </c>
      <c r="C200" s="18" t="n">
        <f aca="false">B200/($B$79+$B$72)</f>
        <v>1529.70855582593</v>
      </c>
      <c r="E200" s="0" t="n">
        <f aca="false">C200*C200*$F$83*$B$81</f>
        <v>0.623057919297737</v>
      </c>
      <c r="F200" s="0" t="n">
        <f aca="false">F199+E200</f>
        <v>150.891770383858</v>
      </c>
      <c r="G200" s="0" t="n">
        <f aca="false">(C200/30)*(C200/30)*0.02*$B$81</f>
        <v>0.00520001836837122</v>
      </c>
      <c r="H200" s="0" t="n">
        <f aca="false">H199+G200</f>
        <v>1.25933713918041</v>
      </c>
    </row>
    <row r="201" customFormat="false" ht="13.8" hidden="false" customHeight="false" outlineLevel="0" collapsed="false">
      <c r="A201" s="0" t="n">
        <f aca="false">A200+$B$81</f>
        <v>0.0114</v>
      </c>
      <c r="B201" s="0" t="n">
        <f aca="false">B200-(C200/$B$78)*($B$81)</f>
        <v>12.6284900706703</v>
      </c>
      <c r="C201" s="18" t="n">
        <f aca="false">B201/($B$79+$B$72)</f>
        <v>1520.57218365266</v>
      </c>
      <c r="E201" s="0" t="n">
        <f aca="false">C201*C201*$F$83*$B$81</f>
        <v>0.61563756530974</v>
      </c>
      <c r="F201" s="0" t="n">
        <f aca="false">F200+E201</f>
        <v>151.507407949167</v>
      </c>
      <c r="G201" s="0" t="n">
        <f aca="false">(C201/30)*(C201/30)*0.02*$B$81</f>
        <v>0.00513808836821828</v>
      </c>
      <c r="H201" s="0" t="n">
        <f aca="false">H200+G201</f>
        <v>1.26447522754863</v>
      </c>
    </row>
    <row r="202" customFormat="false" ht="13.8" hidden="false" customHeight="false" outlineLevel="0" collapsed="false">
      <c r="A202" s="0" t="n">
        <f aca="false">A201+$B$81</f>
        <v>0.0115</v>
      </c>
      <c r="B202" s="0" t="n">
        <f aca="false">B201-(C201/$B$78)*($B$81)</f>
        <v>12.5530648631479</v>
      </c>
      <c r="C202" s="18" t="n">
        <f aca="false">B202/($B$79+$B$72)</f>
        <v>1511.490379584</v>
      </c>
      <c r="E202" s="0" t="n">
        <f aca="false">C202*C202*$F$83*$B$81</f>
        <v>0.608305584571809</v>
      </c>
      <c r="F202" s="0" t="n">
        <f aca="false">F201+E202</f>
        <v>152.115713533739</v>
      </c>
      <c r="G202" s="0" t="n">
        <f aca="false">(C202/30)*(C202/30)*0.02*$B$81</f>
        <v>0.00507689592794442</v>
      </c>
      <c r="H202" s="0" t="n">
        <f aca="false">H201+G202</f>
        <v>1.26955212347657</v>
      </c>
    </row>
    <row r="203" customFormat="false" ht="13.8" hidden="false" customHeight="false" outlineLevel="0" collapsed="false">
      <c r="A203" s="0" t="n">
        <f aca="false">A202+$B$81</f>
        <v>0.0116</v>
      </c>
      <c r="B203" s="0" t="n">
        <f aca="false">B202-(C202/$B$78)*($B$81)</f>
        <v>12.4780901419384</v>
      </c>
      <c r="C203" s="18" t="n">
        <f aca="false">B203/($B$79+$B$72)</f>
        <v>1502.46281770524</v>
      </c>
      <c r="E203" s="0" t="n">
        <f aca="false">C203*C203*$F$83*$B$81</f>
        <v>0.601060924596239</v>
      </c>
      <c r="F203" s="0" t="n">
        <f aca="false">F202+E203</f>
        <v>152.716774458335</v>
      </c>
      <c r="G203" s="0" t="n">
        <f aca="false">(C203/30)*(C203/30)*0.02*$B$81</f>
        <v>0.00501643226352614</v>
      </c>
      <c r="H203" s="0" t="n">
        <f aca="false">H202+G203</f>
        <v>1.2745685557401</v>
      </c>
    </row>
    <row r="204" customFormat="false" ht="13.8" hidden="false" customHeight="false" outlineLevel="0" collapsed="false">
      <c r="A204" s="0" t="n">
        <f aca="false">A203+$B$81</f>
        <v>0.0117</v>
      </c>
      <c r="B204" s="0" t="n">
        <f aca="false">B203-(C203/$B$78)*($B$81)</f>
        <v>12.403563216457</v>
      </c>
      <c r="C204" s="18" t="n">
        <f aca="false">B204/($B$79+$B$72)</f>
        <v>1493.48917404824</v>
      </c>
      <c r="E204" s="0" t="n">
        <f aca="false">C204*C204*$F$83*$B$81</f>
        <v>0.593902545430007</v>
      </c>
      <c r="F204" s="0" t="n">
        <f aca="false">F203+E204</f>
        <v>153.310677003765</v>
      </c>
      <c r="G204" s="0" t="n">
        <f aca="false">(C204/30)*(C204/30)*0.02*$B$81</f>
        <v>0.00495668869555396</v>
      </c>
      <c r="H204" s="0" t="n">
        <f aca="false">H203+G204</f>
        <v>1.27952524443565</v>
      </c>
    </row>
    <row r="205" customFormat="false" ht="13.8" hidden="false" customHeight="false" outlineLevel="0" collapsed="false">
      <c r="A205" s="0" t="n">
        <f aca="false">A204+$B$81</f>
        <v>0.0118</v>
      </c>
      <c r="B205" s="0" t="n">
        <f aca="false">B204-(C204/$B$78)*($B$81)</f>
        <v>12.3294814121887</v>
      </c>
      <c r="C205" s="18" t="n">
        <f aca="false">B205/($B$79+$B$72)</f>
        <v>1484.56912657979</v>
      </c>
      <c r="E205" s="0" t="n">
        <f aca="false">C205*C205*$F$83*$B$81</f>
        <v>0.586829419505486</v>
      </c>
      <c r="F205" s="0" t="n">
        <f aca="false">F204+E205</f>
        <v>153.897506423271</v>
      </c>
      <c r="G205" s="0" t="n">
        <f aca="false">(C205/30)*(C205/30)*0.02*$B$81</f>
        <v>0.00489765664798643</v>
      </c>
      <c r="H205" s="0" t="n">
        <f aca="false">H204+G205</f>
        <v>1.28442290108364</v>
      </c>
    </row>
    <row r="206" customFormat="false" ht="13.8" hidden="false" customHeight="false" outlineLevel="0" collapsed="false">
      <c r="A206" s="0" t="n">
        <f aca="false">A205+$B$81</f>
        <v>0.0119</v>
      </c>
      <c r="B206" s="0" t="n">
        <f aca="false">B205-(C205/$B$78)*($B$81)</f>
        <v>12.2558420705925</v>
      </c>
      <c r="C206" s="18" t="n">
        <f aca="false">B206/($B$79+$B$72)</f>
        <v>1475.7023551901</v>
      </c>
      <c r="E206" s="0" t="n">
        <f aca="false">C206*C206*$F$83*$B$81</f>
        <v>0.579840531492941</v>
      </c>
      <c r="F206" s="0" t="n">
        <f aca="false">F205+E206</f>
        <v>154.477346954764</v>
      </c>
      <c r="G206" s="0" t="n">
        <f aca="false">(C206/30)*(C206/30)*0.02*$B$81</f>
        <v>0.0048393276469191</v>
      </c>
      <c r="H206" s="0" t="n">
        <f aca="false">H205+G206</f>
        <v>1.28926222873056</v>
      </c>
    </row>
    <row r="207" customFormat="false" ht="13.8" hidden="false" customHeight="false" outlineLevel="0" collapsed="false">
      <c r="A207" s="0" t="n">
        <f aca="false">A206+$B$81</f>
        <v>0.012</v>
      </c>
      <c r="B207" s="0" t="n">
        <f aca="false">B206-(C206/$B$78)*($B$81)</f>
        <v>12.1826425490057</v>
      </c>
      <c r="C207" s="18" t="n">
        <f aca="false">B207/($B$79+$B$72)</f>
        <v>1466.88854168122</v>
      </c>
      <c r="E207" s="0" t="n">
        <f aca="false">C207*C207*$F$83*$B$81</f>
        <v>0.572934878154781</v>
      </c>
      <c r="F207" s="0" t="n">
        <f aca="false">F206+E207</f>
        <v>155.050281832919</v>
      </c>
      <c r="G207" s="0" t="n">
        <f aca="false">(C207/30)*(C207/30)*0.02*$B$81</f>
        <v>0.00478169331936812</v>
      </c>
      <c r="H207" s="0" t="n">
        <f aca="false">H206+G207</f>
        <v>1.29404392204993</v>
      </c>
    </row>
    <row r="208" customFormat="false" ht="13.8" hidden="false" customHeight="false" outlineLevel="0" collapsed="false">
      <c r="A208" s="0" t="n">
        <f aca="false">A207+$B$81</f>
        <v>0.0121</v>
      </c>
      <c r="B208" s="0" t="n">
        <f aca="false">B207-(C207/$B$78)*($B$81)</f>
        <v>12.1098802205493</v>
      </c>
      <c r="C208" s="18" t="n">
        <f aca="false">B208/($B$79+$B$72)</f>
        <v>1458.12736975572</v>
      </c>
      <c r="E208" s="0" t="n">
        <f aca="false">C208*C208*$F$83*$B$81</f>
        <v>0.566111468201546</v>
      </c>
      <c r="F208" s="0" t="n">
        <f aca="false">F207+E208</f>
        <v>155.61639330112</v>
      </c>
      <c r="G208" s="0" t="n">
        <f aca="false">(C208/30)*(C208/30)*0.02*$B$81</f>
        <v>0.00472474539206829</v>
      </c>
      <c r="H208" s="0" t="n">
        <f aca="false">H207+G208</f>
        <v>1.298768667442</v>
      </c>
    </row>
    <row r="209" customFormat="false" ht="13.8" hidden="false" customHeight="false" outlineLevel="0" collapsed="false">
      <c r="A209" s="0" t="n">
        <f aca="false">A208+$B$81</f>
        <v>0.0122</v>
      </c>
      <c r="B209" s="0" t="n">
        <f aca="false">B208-(C208/$B$78)*($B$81)</f>
        <v>12.0375524740336</v>
      </c>
      <c r="C209" s="18" t="n">
        <f aca="false">B209/($B$79+$B$72)</f>
        <v>1449.41852500527</v>
      </c>
      <c r="E209" s="0" t="n">
        <f aca="false">C209*C209*$F$83*$B$81</f>
        <v>0.559369322149611</v>
      </c>
      <c r="F209" s="0" t="n">
        <f aca="false">F208+E209</f>
        <v>156.17576262327</v>
      </c>
      <c r="G209" s="0" t="n">
        <f aca="false">(C209/30)*(C209/30)*0.02*$B$81</f>
        <v>0.00466847569028548</v>
      </c>
      <c r="H209" s="0" t="n">
        <f aca="false">H208+G209</f>
        <v>1.30343714313228</v>
      </c>
    </row>
    <row r="210" customFormat="false" ht="13.8" hidden="false" customHeight="false" outlineLevel="0" collapsed="false">
      <c r="A210" s="0" t="n">
        <f aca="false">A209+$B$81</f>
        <v>0.0123</v>
      </c>
      <c r="B210" s="0" t="n">
        <f aca="false">B209-(C209/$B$78)*($B$81)</f>
        <v>11.9656567138647</v>
      </c>
      <c r="C210" s="18" t="n">
        <f aca="false">B210/($B$79+$B$72)</f>
        <v>1440.76169489941</v>
      </c>
      <c r="E210" s="0" t="n">
        <f aca="false">C210*C210*$F$83*$B$81</f>
        <v>0.552707472180584</v>
      </c>
      <c r="F210" s="0" t="n">
        <f aca="false">F209+E210</f>
        <v>156.72847009545</v>
      </c>
      <c r="G210" s="0" t="n">
        <f aca="false">(C210/30)*(C210/30)*0.02*$B$81</f>
        <v>0.00461287613664315</v>
      </c>
      <c r="H210" s="0" t="n">
        <f aca="false">H209+G210</f>
        <v>1.30805001926893</v>
      </c>
    </row>
    <row r="211" customFormat="false" ht="13.8" hidden="false" customHeight="false" outlineLevel="0" collapsed="false">
      <c r="A211" s="0" t="n">
        <f aca="false">A210+$B$81</f>
        <v>0.0124</v>
      </c>
      <c r="B211" s="0" t="n">
        <f aca="false">B210-(C210/$B$78)*($B$81)</f>
        <v>11.894190359951</v>
      </c>
      <c r="C211" s="18" t="n">
        <f aca="false">B211/($B$79+$B$72)</f>
        <v>1432.15656877427</v>
      </c>
      <c r="E211" s="0" t="n">
        <f aca="false">C211*C211*$F$83*$B$81</f>
        <v>0.546124962002375</v>
      </c>
      <c r="F211" s="0" t="n">
        <f aca="false">F210+E211</f>
        <v>157.274595057453</v>
      </c>
      <c r="G211" s="0" t="n">
        <f aca="false">(C211/30)*(C211/30)*0.02*$B$81</f>
        <v>0.00455793874996286</v>
      </c>
      <c r="H211" s="0" t="n">
        <f aca="false">H210+G211</f>
        <v>1.31260795801889</v>
      </c>
    </row>
    <row r="212" customFormat="false" ht="13.8" hidden="false" customHeight="false" outlineLevel="0" collapsed="false">
      <c r="A212" s="0" t="n">
        <f aca="false">A211+$B$81</f>
        <v>0.0125</v>
      </c>
      <c r="B212" s="0" t="n">
        <f aca="false">B211-(C211/$B$78)*($B$81)</f>
        <v>11.823150847611</v>
      </c>
      <c r="C212" s="18" t="n">
        <f aca="false">B212/($B$79+$B$72)</f>
        <v>1423.60283782148</v>
      </c>
      <c r="E212" s="0" t="n">
        <f aca="false">C212*C212*$F$83*$B$81</f>
        <v>0.539620846711928</v>
      </c>
      <c r="F212" s="0" t="n">
        <f aca="false">F211+E212</f>
        <v>157.814215904165</v>
      </c>
      <c r="G212" s="0" t="n">
        <f aca="false">(C212/30)*(C212/30)*0.02*$B$81</f>
        <v>0.00450365564411862</v>
      </c>
      <c r="H212" s="0" t="n">
        <f aca="false">H211+G212</f>
        <v>1.31711161366301</v>
      </c>
    </row>
    <row r="213" customFormat="false" ht="13.8" hidden="false" customHeight="false" outlineLevel="0" collapsed="false">
      <c r="A213" s="0" t="n">
        <f aca="false">A212+$B$81</f>
        <v>0.0126</v>
      </c>
      <c r="B213" s="0" t="n">
        <f aca="false">B212-(C212/$B$78)*($B$81)</f>
        <v>11.752535627481</v>
      </c>
      <c r="C213" s="18" t="n">
        <f aca="false">B213/($B$79+$B$72)</f>
        <v>1415.10019507707</v>
      </c>
      <c r="E213" s="0" t="n">
        <f aca="false">C213*C213*$F$83*$B$81</f>
        <v>0.533194192659576</v>
      </c>
      <c r="F213" s="0" t="n">
        <f aca="false">F212+E213</f>
        <v>158.347410096824</v>
      </c>
      <c r="G213" s="0" t="n">
        <f aca="false">(C213/30)*(C213/30)*0.02*$B$81</f>
        <v>0.00445001902690482</v>
      </c>
      <c r="H213" s="0" t="n">
        <f aca="false">H212+G213</f>
        <v>1.32156163268991</v>
      </c>
    </row>
    <row r="214" customFormat="false" ht="13.8" hidden="false" customHeight="false" outlineLevel="0" collapsed="false">
      <c r="A214" s="0" t="n">
        <f aca="false">A213+$B$81</f>
        <v>0.0127</v>
      </c>
      <c r="B214" s="0" t="n">
        <f aca="false">B213-(C213/$B$78)*($B$81)</f>
        <v>11.6823421654236</v>
      </c>
      <c r="C214" s="18" t="n">
        <f aca="false">B214/($B$79+$B$72)</f>
        <v>1406.64833541044</v>
      </c>
      <c r="E214" s="0" t="n">
        <f aca="false">C214*C214*$F$83*$B$81</f>
        <v>0.526844077315022</v>
      </c>
      <c r="F214" s="0" t="n">
        <f aca="false">F213+E214</f>
        <v>158.874254174139</v>
      </c>
      <c r="G214" s="0" t="n">
        <f aca="false">(C214/30)*(C214/30)*0.02*$B$81</f>
        <v>0.0043970211989177</v>
      </c>
      <c r="H214" s="0" t="n">
        <f aca="false">H213+G214</f>
        <v>1.32595865388883</v>
      </c>
    </row>
    <row r="215" customFormat="false" ht="13.8" hidden="false" customHeight="false" outlineLevel="0" collapsed="false">
      <c r="A215" s="0" t="n">
        <f aca="false">A214+$B$81</f>
        <v>0.0128</v>
      </c>
      <c r="B215" s="0" t="n">
        <f aca="false">B214-(C214/$B$78)*($B$81)</f>
        <v>11.612567942437</v>
      </c>
      <c r="C215" s="18" t="n">
        <f aca="false">B215/($B$79+$B$72)</f>
        <v>1398.24695551342</v>
      </c>
      <c r="E215" s="0" t="n">
        <f aca="false">C215*C215*$F$83*$B$81</f>
        <v>0.520569589134913</v>
      </c>
      <c r="F215" s="0" t="n">
        <f aca="false">F214+E215</f>
        <v>159.394823763274</v>
      </c>
      <c r="G215" s="0" t="n">
        <f aca="false">(C215/30)*(C215/30)*0.02*$B$81</f>
        <v>0.00434465455245012</v>
      </c>
      <c r="H215" s="0" t="n">
        <f aca="false">H214+G215</f>
        <v>1.33030330844128</v>
      </c>
    </row>
    <row r="216" customFormat="false" ht="13.8" hidden="false" customHeight="false" outlineLevel="0" collapsed="false">
      <c r="A216" s="0" t="n">
        <f aca="false">A215+$B$81</f>
        <v>0.0129</v>
      </c>
      <c r="B216" s="0" t="n">
        <f aca="false">B215-(C215/$B$78)*($B$81)</f>
        <v>11.5432104545643</v>
      </c>
      <c r="C216" s="18" t="n">
        <f aca="false">B216/($B$79+$B$72)</f>
        <v>1389.89575388939</v>
      </c>
      <c r="E216" s="0" t="n">
        <f aca="false">C216*C216*$F$83*$B$81</f>
        <v>0.514369827431987</v>
      </c>
      <c r="F216" s="0" t="n">
        <f aca="false">F215+E216</f>
        <v>159.909193590706</v>
      </c>
      <c r="G216" s="0" t="n">
        <f aca="false">(C216/30)*(C216/30)*0.02*$B$81</f>
        <v>0.00429291157039947</v>
      </c>
      <c r="H216" s="0" t="n">
        <f aca="false">H215+G216</f>
        <v>1.33459622001168</v>
      </c>
    </row>
    <row r="217" customFormat="false" ht="13.8" hidden="false" customHeight="false" outlineLevel="0" collapsed="false">
      <c r="A217" s="0" t="n">
        <f aca="false">A216+$B$81</f>
        <v>0.013</v>
      </c>
      <c r="B217" s="0" t="n">
        <f aca="false">B216-(C216/$B$78)*($B$81)</f>
        <v>11.4742672128039</v>
      </c>
      <c r="C217" s="18" t="n">
        <f aca="false">B217/($B$79+$B$72)</f>
        <v>1381.59443084245</v>
      </c>
      <c r="E217" s="0" t="n">
        <f aca="false">C217*C217*$F$83*$B$81</f>
        <v>0.508243902245783</v>
      </c>
      <c r="F217" s="0" t="n">
        <f aca="false">F216+E217</f>
        <v>160.417437492952</v>
      </c>
      <c r="G217" s="0" t="n">
        <f aca="false">(C217/30)*(C217/30)*0.02*$B$81</f>
        <v>0.00424178482518863</v>
      </c>
      <c r="H217" s="0" t="n">
        <f aca="false">H216+G217</f>
        <v>1.33883800483687</v>
      </c>
    </row>
    <row r="218" customFormat="false" ht="13.8" hidden="false" customHeight="false" outlineLevel="0" collapsed="false">
      <c r="A218" s="0" t="n">
        <f aca="false">A217+$B$81</f>
        <v>0.0131</v>
      </c>
      <c r="B218" s="0" t="n">
        <f aca="false">B217-(C217/$B$78)*($B$81)</f>
        <v>11.40573574302</v>
      </c>
      <c r="C218" s="18" t="n">
        <f aca="false">B218/($B$79+$B$72)</f>
        <v>1373.34268846668</v>
      </c>
      <c r="E218" s="0" t="n">
        <f aca="false">C218*C218*$F$83*$B$81</f>
        <v>0.502190934214889</v>
      </c>
      <c r="F218" s="0" t="n">
        <f aca="false">F217+E218</f>
        <v>160.919628427167</v>
      </c>
      <c r="G218" s="0" t="n">
        <f aca="false">(C218/30)*(C218/30)*0.02*$B$81</f>
        <v>0.00419126697769976</v>
      </c>
      <c r="H218" s="0" t="n">
        <f aca="false">H217+G218</f>
        <v>1.34302927181457</v>
      </c>
    </row>
    <row r="219" customFormat="false" ht="13.8" hidden="false" customHeight="false" outlineLevel="0" collapsed="false">
      <c r="A219" s="0" t="n">
        <f aca="false">A218+$B$81</f>
        <v>0.0132</v>
      </c>
      <c r="B219" s="0" t="n">
        <f aca="false">B218-(C218/$B$78)*($B$81)</f>
        <v>11.337613585854</v>
      </c>
      <c r="C219" s="18" t="n">
        <f aca="false">B219/($B$79+$B$72)</f>
        <v>1365.14023063543</v>
      </c>
      <c r="E219" s="0" t="n">
        <f aca="false">C219*C219*$F$83*$B$81</f>
        <v>0.496210054450713</v>
      </c>
      <c r="F219" s="0" t="n">
        <f aca="false">F218+E219</f>
        <v>161.415838481617</v>
      </c>
      <c r="G219" s="0" t="n">
        <f aca="false">(C219/30)*(C219/30)*0.02*$B$81</f>
        <v>0.00414135077622079</v>
      </c>
      <c r="H219" s="0" t="n">
        <f aca="false">H218+G219</f>
        <v>1.34717062259079</v>
      </c>
    </row>
    <row r="220" customFormat="false" ht="13.8" hidden="false" customHeight="false" outlineLevel="0" collapsed="false">
      <c r="A220" s="0" t="n">
        <f aca="false">A219+$B$81</f>
        <v>0.0133</v>
      </c>
      <c r="B220" s="0" t="n">
        <f aca="false">B219-(C219/$B$78)*($B$81)</f>
        <v>11.269898296636</v>
      </c>
      <c r="C220" s="18" t="n">
        <f aca="false">B220/($B$79+$B$72)</f>
        <v>1356.98676299071</v>
      </c>
      <c r="E220" s="0" t="n">
        <f aca="false">C220*C220*$F$83*$B$81</f>
        <v>0.490300404412756</v>
      </c>
      <c r="F220" s="0" t="n">
        <f aca="false">F219+E220</f>
        <v>161.90613888603</v>
      </c>
      <c r="G220" s="0" t="n">
        <f aca="false">(C220/30)*(C220/30)*0.02*$B$81</f>
        <v>0.00409202905540444</v>
      </c>
      <c r="H220" s="0" t="n">
        <f aca="false">H219+G220</f>
        <v>1.35126265164619</v>
      </c>
    </row>
    <row r="221" customFormat="false" ht="13.8" hidden="false" customHeight="false" outlineLevel="0" collapsed="false">
      <c r="A221" s="0" t="n">
        <f aca="false">A220+$B$81</f>
        <v>0.0134</v>
      </c>
      <c r="B221" s="0" t="n">
        <f aca="false">B220-(C220/$B$78)*($B$81)</f>
        <v>11.2025874452972</v>
      </c>
      <c r="C221" s="18" t="n">
        <f aca="false">B221/($B$79+$B$72)</f>
        <v>1348.88199293261</v>
      </c>
      <c r="E221" s="0" t="n">
        <f aca="false">C221*C221*$F$83*$B$81</f>
        <v>0.484461135785369</v>
      </c>
      <c r="F221" s="0" t="n">
        <f aca="false">F220+E221</f>
        <v>162.390600021816</v>
      </c>
      <c r="G221" s="0" t="n">
        <f aca="false">(C221/30)*(C221/30)*0.02*$B$81</f>
        <v>0.00404329473523964</v>
      </c>
      <c r="H221" s="0" t="n">
        <f aca="false">H220+G221</f>
        <v>1.35530594638143</v>
      </c>
    </row>
    <row r="222" customFormat="false" ht="13.8" hidden="false" customHeight="false" outlineLevel="0" collapsed="false">
      <c r="A222" s="0" t="n">
        <f aca="false">A221+$B$81</f>
        <v>0.0135</v>
      </c>
      <c r="B222" s="0" t="n">
        <f aca="false">B221-(C221/$B$78)*($B$81)</f>
        <v>11.1356786162827</v>
      </c>
      <c r="C222" s="18" t="n">
        <f aca="false">B222/($B$79+$B$72)</f>
        <v>1340.82562960881</v>
      </c>
      <c r="E222" s="0" t="n">
        <f aca="false">C222*C222*$F$83*$B$81</f>
        <v>0.47869141035598</v>
      </c>
      <c r="F222" s="0" t="n">
        <f aca="false">F221+E222</f>
        <v>162.869291432172</v>
      </c>
      <c r="G222" s="0" t="n">
        <f aca="false">(C222/30)*(C222/30)*0.02*$B$81</f>
        <v>0.00399514082003526</v>
      </c>
      <c r="H222" s="0" t="n">
        <f aca="false">H221+G222</f>
        <v>1.35930108720147</v>
      </c>
    </row>
    <row r="223" customFormat="false" ht="13.8" hidden="false" customHeight="false" outlineLevel="0" collapsed="false">
      <c r="A223" s="0" t="n">
        <f aca="false">A222+$B$81</f>
        <v>0.0136</v>
      </c>
      <c r="B223" s="0" t="n">
        <f aca="false">B222-(C222/$B$78)*($B$81)</f>
        <v>11.0691694084648</v>
      </c>
      <c r="C223" s="18" t="n">
        <f aca="false">B223/($B$79+$B$72)</f>
        <v>1332.81738390416</v>
      </c>
      <c r="E223" s="0" t="n">
        <f aca="false">C223*C223*$F$83*$B$81</f>
        <v>0.472990399894772</v>
      </c>
      <c r="F223" s="0" t="n">
        <f aca="false">F222+E223</f>
        <v>163.342281832066</v>
      </c>
      <c r="G223" s="0" t="n">
        <f aca="false">(C223/30)*(C223/30)*0.02*$B$81</f>
        <v>0.00394756039741585</v>
      </c>
      <c r="H223" s="0" t="n">
        <f aca="false">H222+G223</f>
        <v>1.36324864759888</v>
      </c>
    </row>
    <row r="224" customFormat="false" ht="13.8" hidden="false" customHeight="false" outlineLevel="0" collapsed="false">
      <c r="A224" s="0" t="n">
        <f aca="false">A223+$B$81</f>
        <v>0.0137</v>
      </c>
      <c r="B224" s="0" t="n">
        <f aca="false">B223-(C223/$B$78)*($B$81)</f>
        <v>11.0030574350568</v>
      </c>
      <c r="C224" s="18" t="n">
        <f aca="false">B224/($B$79+$B$72)</f>
        <v>1324.85696843027</v>
      </c>
      <c r="E224" s="0" t="n">
        <f aca="false">C224*C224*$F$83*$B$81</f>
        <v>0.467357286035793</v>
      </c>
      <c r="F224" s="0" t="n">
        <f aca="false">F223+E224</f>
        <v>163.809639118102</v>
      </c>
      <c r="G224" s="0" t="n">
        <f aca="false">(C224/30)*(C224/30)*0.02*$B$81</f>
        <v>0.00390054663732941</v>
      </c>
      <c r="H224" s="0" t="n">
        <f aca="false">H223+G224</f>
        <v>1.36714919423621</v>
      </c>
    </row>
    <row r="225" customFormat="false" ht="13.8" hidden="false" customHeight="false" outlineLevel="0" collapsed="false">
      <c r="A225" s="0" t="n">
        <f aca="false">A224+$B$81</f>
        <v>0.0138</v>
      </c>
      <c r="B225" s="0" t="n">
        <f aca="false">B224-(C224/$B$78)*($B$81)</f>
        <v>10.9373403235275</v>
      </c>
      <c r="C225" s="18" t="n">
        <f aca="false">B225/($B$79+$B$72)</f>
        <v>1316.9440975152</v>
      </c>
      <c r="E225" s="0" t="n">
        <f aca="false">C225*C225*$F$83*$B$81</f>
        <v>0.461791260159476</v>
      </c>
      <c r="F225" s="0" t="n">
        <f aca="false">F224+E225</f>
        <v>164.271430378262</v>
      </c>
      <c r="G225" s="0" t="n">
        <f aca="false">(C225/30)*(C225/30)*0.02*$B$81</f>
        <v>0.00385409279106693</v>
      </c>
      <c r="H225" s="0" t="n">
        <f aca="false">H224+G225</f>
        <v>1.37100328702728</v>
      </c>
    </row>
    <row r="226" customFormat="false" ht="13.8" hidden="false" customHeight="false" outlineLevel="0" collapsed="false">
      <c r="A226" s="0" t="n">
        <f aca="false">A225+$B$81</f>
        <v>0.0139</v>
      </c>
      <c r="B226" s="0" t="n">
        <f aca="false">B225-(C225/$B$78)*($B$81)</f>
        <v>10.8720157155159</v>
      </c>
      <c r="C226" s="18" t="n">
        <f aca="false">B226/($B$79+$B$72)</f>
        <v>1309.07848719324</v>
      </c>
      <c r="E226" s="0" t="n">
        <f aca="false">C226*C226*$F$83*$B$81</f>
        <v>0.456291523276574</v>
      </c>
      <c r="F226" s="0" t="n">
        <f aca="false">F225+E226</f>
        <v>164.727721901538</v>
      </c>
      <c r="G226" s="0" t="n">
        <f aca="false">(C226/30)*(C226/30)*0.02*$B$81</f>
        <v>0.00380819219029368</v>
      </c>
      <c r="H226" s="0" t="n">
        <f aca="false">H225+G226</f>
        <v>1.37481147921757</v>
      </c>
    </row>
    <row r="227" customFormat="false" ht="13.8" hidden="false" customHeight="false" outlineLevel="0" collapsed="false">
      <c r="A227" s="0" t="n">
        <f aca="false">A226+$B$81</f>
        <v>0.014</v>
      </c>
      <c r="B227" s="0" t="n">
        <f aca="false">B226-(C226/$B$78)*($B$81)</f>
        <v>10.8070812667464</v>
      </c>
      <c r="C227" s="18" t="n">
        <f aca="false">B227/($B$79+$B$72)</f>
        <v>1301.25985519471</v>
      </c>
      <c r="E227" s="0" t="n">
        <f aca="false">C227*C227*$F$83*$B$81</f>
        <v>0.450857285913456</v>
      </c>
      <c r="F227" s="0" t="n">
        <f aca="false">F226+E227</f>
        <v>165.178579187452</v>
      </c>
      <c r="G227" s="0" t="n">
        <f aca="false">(C227/30)*(C227/30)*0.02*$B$81</f>
        <v>0.0037628382460919</v>
      </c>
      <c r="H227" s="0" t="n">
        <f aca="false">H226+G227</f>
        <v>1.37857431746366</v>
      </c>
    </row>
    <row r="228" customFormat="false" ht="13.8" hidden="false" customHeight="false" outlineLevel="0" collapsed="false">
      <c r="A228" s="0" t="n">
        <f aca="false">A227+$B$81</f>
        <v>0.0141</v>
      </c>
      <c r="B228" s="0" t="n">
        <f aca="false">B227-(C227/$B$78)*($B$81)</f>
        <v>10.742534646945</v>
      </c>
      <c r="C228" s="18" t="n">
        <f aca="false">B228/($B$79+$B$72)</f>
        <v>1293.48792093579</v>
      </c>
      <c r="E228" s="0" t="n">
        <f aca="false">C228*C228*$F$83*$B$81</f>
        <v>0.445487767998787</v>
      </c>
      <c r="F228" s="0" t="n">
        <f aca="false">F227+E228</f>
        <v>165.62406695545</v>
      </c>
      <c r="G228" s="0" t="n">
        <f aca="false">(C228/30)*(C228/30)*0.02*$B$81</f>
        <v>0.00371802444801508</v>
      </c>
      <c r="H228" s="0" t="n">
        <f aca="false">H227+G228</f>
        <v>1.38229234191168</v>
      </c>
    </row>
    <row r="229" customFormat="false" ht="13.8" hidden="false" customHeight="false" outlineLevel="0" collapsed="false">
      <c r="A229" s="0" t="n">
        <f aca="false">A228+$B$81</f>
        <v>0.0142</v>
      </c>
      <c r="B229" s="0" t="n">
        <f aca="false">B228-(C228/$B$78)*($B$81)</f>
        <v>10.6783735397558</v>
      </c>
      <c r="C229" s="18" t="n">
        <f aca="false">B229/($B$79+$B$72)</f>
        <v>1285.7624055085</v>
      </c>
      <c r="E229" s="0" t="n">
        <f aca="false">C229*C229*$F$83*$B$81</f>
        <v>0.44018219875155</v>
      </c>
      <c r="F229" s="0" t="n">
        <f aca="false">F228+E229</f>
        <v>166.064249154202</v>
      </c>
      <c r="G229" s="0" t="n">
        <f aca="false">(C229/30)*(C229/30)*0.02*$B$81</f>
        <v>0.00367374436315332</v>
      </c>
      <c r="H229" s="0" t="n">
        <f aca="false">H228+G229</f>
        <v>1.38596608627483</v>
      </c>
    </row>
    <row r="230" customFormat="false" ht="13.8" hidden="false" customHeight="false" outlineLevel="0" collapsed="false">
      <c r="A230" s="0" t="n">
        <f aca="false">A229+$B$81</f>
        <v>0.0143</v>
      </c>
      <c r="B230" s="0" t="n">
        <f aca="false">B229-(C229/$B$78)*($B$81)</f>
        <v>10.6145956426571</v>
      </c>
      <c r="C230" s="18" t="n">
        <f aca="false">B230/($B$79+$B$72)</f>
        <v>1278.08303167066</v>
      </c>
      <c r="E230" s="0" t="n">
        <f aca="false">C230*C230*$F$83*$B$81</f>
        <v>0.4349398165704</v>
      </c>
      <c r="F230" s="0" t="n">
        <f aca="false">F229+E230</f>
        <v>166.499188970772</v>
      </c>
      <c r="G230" s="0" t="n">
        <f aca="false">(C230/30)*(C230/30)*0.02*$B$81</f>
        <v>0.00362999163520993</v>
      </c>
      <c r="H230" s="0" t="n">
        <f aca="false">H229+G230</f>
        <v>1.38959607791004</v>
      </c>
    </row>
    <row r="231" customFormat="false" ht="13.8" hidden="false" customHeight="false" outlineLevel="0" collapsed="false">
      <c r="A231" s="0" t="n">
        <f aca="false">A230+$B$81</f>
        <v>0.0144</v>
      </c>
      <c r="B231" s="0" t="n">
        <f aca="false">B230-(C230/$B$78)*($B$81)</f>
        <v>10.5511986668798</v>
      </c>
      <c r="C231" s="18" t="n">
        <f aca="false">B231/($B$79+$B$72)</f>
        <v>1270.44952383598</v>
      </c>
      <c r="E231" s="0" t="n">
        <f aca="false">C231*C231*$F$83*$B$81</f>
        <v>0.429759868924338</v>
      </c>
      <c r="F231" s="0" t="n">
        <f aca="false">F230+E231</f>
        <v>166.928948839697</v>
      </c>
      <c r="G231" s="0" t="n">
        <f aca="false">(C231/30)*(C231/30)*0.02*$B$81</f>
        <v>0.00358675998358903</v>
      </c>
      <c r="H231" s="0" t="n">
        <f aca="false">H230+G231</f>
        <v>1.39318283789363</v>
      </c>
    </row>
    <row r="232" customFormat="false" ht="13.8" hidden="false" customHeight="false" outlineLevel="0" collapsed="false">
      <c r="A232" s="0" t="n">
        <f aca="false">A231+$B$81</f>
        <v>0.0145</v>
      </c>
      <c r="B232" s="0" t="n">
        <f aca="false">B231-(C231/$B$78)*($B$81)</f>
        <v>10.4881803373245</v>
      </c>
      <c r="C232" s="18" t="n">
        <f aca="false">B232/($B$79+$B$72)</f>
        <v>1262.86160806411</v>
      </c>
      <c r="E232" s="0" t="n">
        <f aca="false">C232*C232*$F$83*$B$81</f>
        <v>0.424641612244689</v>
      </c>
      <c r="F232" s="0" t="n">
        <f aca="false">F231+E232</f>
        <v>167.353590451941</v>
      </c>
      <c r="G232" s="0" t="n">
        <f aca="false">(C232/30)*(C232/30)*0.02*$B$81</f>
        <v>0.00354404320249393</v>
      </c>
      <c r="H232" s="0" t="n">
        <f aca="false">H231+G232</f>
        <v>1.39672688109613</v>
      </c>
    </row>
    <row r="233" customFormat="false" ht="13.8" hidden="false" customHeight="false" outlineLevel="0" collapsed="false">
      <c r="A233" s="0" t="n">
        <f aca="false">A232+$B$81</f>
        <v>0.0146</v>
      </c>
      <c r="B233" s="0" t="n">
        <f aca="false">B232-(C232/$B$78)*($B$81)</f>
        <v>10.42553839248</v>
      </c>
      <c r="C233" s="18" t="n">
        <f aca="false">B233/($B$79+$B$72)</f>
        <v>1255.31901205086</v>
      </c>
      <c r="E233" s="0" t="n">
        <f aca="false">C233*C233*$F$83*$B$81</f>
        <v>0.419584311818365</v>
      </c>
      <c r="F233" s="0" t="n">
        <f aca="false">F232+E233</f>
        <v>167.77317476376</v>
      </c>
      <c r="G233" s="0" t="n">
        <f aca="false">(C233/30)*(C233/30)*0.02*$B$81</f>
        <v>0.00350183516003634</v>
      </c>
      <c r="H233" s="0" t="n">
        <f aca="false">H232+G233</f>
        <v>1.40022871625616</v>
      </c>
    </row>
    <row r="234" customFormat="false" ht="13.8" hidden="false" customHeight="false" outlineLevel="0" collapsed="false">
      <c r="A234" s="0" t="n">
        <f aca="false">A233+$B$81</f>
        <v>0.0147</v>
      </c>
      <c r="B234" s="0" t="n">
        <f aca="false">B233-(C233/$B$78)*($B$81)</f>
        <v>10.3632705843426</v>
      </c>
      <c r="C234" s="18" t="n">
        <f aca="false">B234/($B$79+$B$72)</f>
        <v>1247.82146511841</v>
      </c>
      <c r="E234" s="0" t="n">
        <f aca="false">C234*C234*$F$83*$B$81</f>
        <v>0.414587241682395</v>
      </c>
      <c r="F234" s="0" t="n">
        <f aca="false">F233+E234</f>
        <v>168.187762005442</v>
      </c>
      <c r="G234" s="0" t="n">
        <f aca="false">(C234/30)*(C234/30)*0.02*$B$81</f>
        <v>0.00346012979735614</v>
      </c>
      <c r="H234" s="0" t="n">
        <f aca="false">H233+G234</f>
        <v>1.40368884605352</v>
      </c>
    </row>
    <row r="235" customFormat="false" ht="13.8" hidden="false" customHeight="false" outlineLevel="0" collapsed="false">
      <c r="A235" s="0" t="n">
        <f aca="false">A234+$B$81</f>
        <v>0.0148</v>
      </c>
      <c r="B235" s="0" t="n">
        <f aca="false">B234-(C234/$B$78)*($B$81)</f>
        <v>10.3013746783347</v>
      </c>
      <c r="C235" s="18" t="n">
        <f aca="false">B235/($B$79+$B$72)</f>
        <v>1240.3686982056</v>
      </c>
      <c r="E235" s="0" t="n">
        <f aca="false">C235*C235*$F$83*$B$81</f>
        <v>0.409649684519719</v>
      </c>
      <c r="F235" s="0" t="n">
        <f aca="false">F234+E235</f>
        <v>168.597411689962</v>
      </c>
      <c r="G235" s="0" t="n">
        <f aca="false">(C235/30)*(C235/30)*0.02*$B$81</f>
        <v>0.00341892112775165</v>
      </c>
      <c r="H235" s="0" t="n">
        <f aca="false">H234+G235</f>
        <v>1.40710776718127</v>
      </c>
    </row>
    <row r="236" customFormat="false" ht="13.8" hidden="false" customHeight="false" outlineLevel="0" collapsed="false">
      <c r="A236" s="0" t="n">
        <f aca="false">A235+$B$81</f>
        <v>0.0149</v>
      </c>
      <c r="B236" s="0" t="n">
        <f aca="false">B235-(C235/$B$78)*($B$81)</f>
        <v>10.2398484532253</v>
      </c>
      <c r="C236" s="18" t="n">
        <f aca="false">B236/($B$79+$B$72)</f>
        <v>1232.96044385825</v>
      </c>
      <c r="E236" s="0" t="n">
        <f aca="false">C236*C236*$F$83*$B$81</f>
        <v>0.404770931556217</v>
      </c>
      <c r="F236" s="0" t="n">
        <f aca="false">F235+E236</f>
        <v>169.002182621518</v>
      </c>
      <c r="G236" s="0" t="n">
        <f aca="false">(C236/30)*(C236/30)*0.02*$B$81</f>
        <v>0.00337820323582027</v>
      </c>
      <c r="H236" s="0" t="n">
        <f aca="false">H235+G236</f>
        <v>1.41048597041709</v>
      </c>
    </row>
    <row r="237" customFormat="false" ht="13.8" hidden="false" customHeight="false" outlineLevel="0" collapsed="false">
      <c r="A237" s="0" t="n">
        <f aca="false">A236+$B$81</f>
        <v>0.015</v>
      </c>
      <c r="B237" s="0" t="n">
        <f aca="false">B236-(C236/$B$78)*($B$81)</f>
        <v>10.1786897010498</v>
      </c>
      <c r="C237" s="18" t="n">
        <f aca="false">B237/($B$79+$B$72)</f>
        <v>1225.5964362196</v>
      </c>
      <c r="E237" s="0" t="n">
        <f aca="false">C237*C237*$F$83*$B$81</f>
        <v>0.399950282458965</v>
      </c>
      <c r="F237" s="0" t="n">
        <f aca="false">F236+E237</f>
        <v>169.402132903977</v>
      </c>
      <c r="G237" s="0" t="n">
        <f aca="false">(C237/30)*(C237/30)*0.02*$B$81</f>
        <v>0.0033379702766093</v>
      </c>
      <c r="H237" s="0" t="n">
        <f aca="false">H236+G237</f>
        <v>1.4138239406937</v>
      </c>
    </row>
    <row r="238" customFormat="false" ht="13.8" hidden="false" customHeight="false" outlineLevel="0" collapsed="false">
      <c r="A238" s="0" t="n">
        <f aca="false">A237+$B$81</f>
        <v>0.0151</v>
      </c>
      <c r="B238" s="0" t="n">
        <f aca="false">B237-(C237/$B$78)*($B$81)</f>
        <v>10.117896227031</v>
      </c>
      <c r="C238" s="18" t="n">
        <f aca="false">B238/($B$79+$B$72)</f>
        <v>1218.27641102076</v>
      </c>
      <c r="E238" s="0" t="n">
        <f aca="false">C238*C238*$F$83*$B$81</f>
        <v>0.395187045235707</v>
      </c>
      <c r="F238" s="0" t="n">
        <f aca="false">F237+E238</f>
        <v>169.797319949213</v>
      </c>
      <c r="G238" s="0" t="n">
        <f aca="false">(C238/30)*(C238/30)*0.02*$B$81</f>
        <v>0.00329821647477692</v>
      </c>
      <c r="H238" s="0" t="n">
        <f aca="false">H237+G238</f>
        <v>1.41712215716848</v>
      </c>
    </row>
    <row r="239" customFormat="false" ht="13.8" hidden="false" customHeight="false" outlineLevel="0" collapsed="false">
      <c r="A239" s="0" t="n">
        <f aca="false">A238+$B$81</f>
        <v>0.0152</v>
      </c>
      <c r="B239" s="0" t="n">
        <f aca="false">B238-(C238/$B$78)*($B$81)</f>
        <v>10.0574658495002</v>
      </c>
      <c r="C239" s="18" t="n">
        <f aca="false">B239/($B$79+$B$72)</f>
        <v>1211.0001055712</v>
      </c>
      <c r="E239" s="0" t="n">
        <f aca="false">C239*C239*$F$83*$B$81</f>
        <v>0.390480536135519</v>
      </c>
      <c r="F239" s="0" t="n">
        <f aca="false">F238+E239</f>
        <v>170.187800485348</v>
      </c>
      <c r="G239" s="0" t="n">
        <f aca="false">(C239/30)*(C239/30)*0.02*$B$81</f>
        <v>0.00325893612376322</v>
      </c>
      <c r="H239" s="0" t="n">
        <f aca="false">H238+G239</f>
        <v>1.42038109329224</v>
      </c>
    </row>
    <row r="240" customFormat="false" ht="13.8" hidden="false" customHeight="false" outlineLevel="0" collapsed="false">
      <c r="A240" s="0" t="n">
        <f aca="false">A239+$B$81</f>
        <v>0.0153</v>
      </c>
      <c r="B240" s="0" t="n">
        <f aca="false">B239-(C239/$B$78)*($B$81)</f>
        <v>9.99739639981907</v>
      </c>
      <c r="C240" s="18" t="n">
        <f aca="false">B240/($B$79+$B$72)</f>
        <v>1203.76725874934</v>
      </c>
      <c r="E240" s="0" t="n">
        <f aca="false">C240*C240*$F$83*$B$81</f>
        <v>0.385830079550657</v>
      </c>
      <c r="F240" s="0" t="n">
        <f aca="false">F239+E240</f>
        <v>170.573630564899</v>
      </c>
      <c r="G240" s="0" t="n">
        <f aca="false">(C240/30)*(C240/30)*0.02*$B$81</f>
        <v>0.00322012358497092</v>
      </c>
      <c r="H240" s="0" t="n">
        <f aca="false">H239+G240</f>
        <v>1.42360121687721</v>
      </c>
    </row>
    <row r="241" customFormat="false" ht="13.8" hidden="false" customHeight="false" outlineLevel="0" collapsed="false">
      <c r="A241" s="0" t="n">
        <f aca="false">A240+$B$81</f>
        <v>0.0154</v>
      </c>
      <c r="B241" s="0" t="n">
        <f aca="false">B240-(C240/$B$78)*($B$81)</f>
        <v>9.93768572230175</v>
      </c>
      <c r="C241" s="18" t="n">
        <f aca="false">B241/($B$79+$B$72)</f>
        <v>1196.57761099322</v>
      </c>
      <c r="E241" s="0" t="n">
        <f aca="false">C241*C241*$F$83*$B$81</f>
        <v>0.38123500791958</v>
      </c>
      <c r="F241" s="0" t="n">
        <f aca="false">F240+E241</f>
        <v>170.954865572819</v>
      </c>
      <c r="G241" s="0" t="n">
        <f aca="false">(C241/30)*(C241/30)*0.02*$B$81</f>
        <v>0.00318177328695607</v>
      </c>
      <c r="H241" s="0" t="n">
        <f aca="false">H240+G241</f>
        <v>1.42678299016417</v>
      </c>
    </row>
    <row r="242" customFormat="false" ht="13.8" hidden="false" customHeight="false" outlineLevel="0" collapsed="false">
      <c r="A242" s="0" t="n">
        <f aca="false">A241+$B$81</f>
        <v>0.0155</v>
      </c>
      <c r="B242" s="0" t="n">
        <f aca="false">B241-(C241/$B$78)*($B$81)</f>
        <v>9.8783316741374</v>
      </c>
      <c r="C242" s="18" t="n">
        <f aca="false">B242/($B$79+$B$72)</f>
        <v>1189.43090429108</v>
      </c>
      <c r="E242" s="0" t="n">
        <f aca="false">C242*C242*$F$83*$B$81</f>
        <v>0.376694661631119</v>
      </c>
      <c r="F242" s="0" t="n">
        <f aca="false">F241+E242</f>
        <v>171.33156023445</v>
      </c>
      <c r="G242" s="0" t="n">
        <f aca="false">(C242/30)*(C242/30)*0.02*$B$81</f>
        <v>0.00314387972462822</v>
      </c>
      <c r="H242" s="0" t="n">
        <f aca="false">H241+G242</f>
        <v>1.4299268698888</v>
      </c>
    </row>
    <row r="243" customFormat="false" ht="13.8" hidden="false" customHeight="false" outlineLevel="0" collapsed="false">
      <c r="A243" s="0" t="n">
        <f aca="false">A242+$B$81</f>
        <v>0.0156</v>
      </c>
      <c r="B243" s="0" t="n">
        <f aca="false">B242-(C242/$B$78)*($B$81)</f>
        <v>9.81933212531344</v>
      </c>
      <c r="C243" s="18" t="n">
        <f aca="false">B243/($B$79+$B$72)</f>
        <v>1182.32688217223</v>
      </c>
      <c r="E243" s="0" t="n">
        <f aca="false">C243*C243*$F$83*$B$81</f>
        <v>0.372208388929791</v>
      </c>
      <c r="F243" s="0" t="n">
        <f aca="false">F242+E243</f>
        <v>171.703768623379</v>
      </c>
      <c r="G243" s="0" t="n">
        <f aca="false">(C243/30)*(C243/30)*0.02*$B$81</f>
        <v>0.00310643745846022</v>
      </c>
      <c r="H243" s="0" t="n">
        <f aca="false">H242+G243</f>
        <v>1.43303330734726</v>
      </c>
    </row>
    <row r="244" customFormat="false" ht="13.8" hidden="false" customHeight="false" outlineLevel="0" collapsed="false">
      <c r="A244" s="0" t="n">
        <f aca="false">A243+$B$81</f>
        <v>0.0157</v>
      </c>
      <c r="B244" s="0" t="n">
        <f aca="false">B243-(C243/$B$78)*($B$81)</f>
        <v>9.76068495853902</v>
      </c>
      <c r="C244" s="18" t="n">
        <f aca="false">B244/($B$79+$B$72)</f>
        <v>1175.26528969774</v>
      </c>
      <c r="E244" s="0" t="n">
        <f aca="false">C244*C244*$F$83*$B$81</f>
        <v>0.367775545822245</v>
      </c>
      <c r="F244" s="0" t="n">
        <f aca="false">F243+E244</f>
        <v>172.071544169202</v>
      </c>
      <c r="G244" s="0" t="n">
        <f aca="false">(C244/30)*(C244/30)*0.02*$B$81</f>
        <v>0.00306944111370735</v>
      </c>
      <c r="H244" s="0" t="n">
        <f aca="false">H243+G244</f>
        <v>1.43610274846096</v>
      </c>
    </row>
    <row r="245" customFormat="false" ht="13.8" hidden="false" customHeight="false" outlineLevel="0" collapsed="false">
      <c r="A245" s="0" t="n">
        <f aca="false">A244+$B$81</f>
        <v>0.0158</v>
      </c>
      <c r="B245" s="0" t="n">
        <f aca="false">B244-(C244/$B$78)*($B$81)</f>
        <v>9.70238806916909</v>
      </c>
      <c r="C245" s="18" t="n">
        <f aca="false">B245/($B$79+$B$72)</f>
        <v>1168.24587345135</v>
      </c>
      <c r="E245" s="0" t="n">
        <f aca="false">C245*C245*$F$83*$B$81</f>
        <v>0.363395495984815</v>
      </c>
      <c r="F245" s="0" t="n">
        <f aca="false">F244+E245</f>
        <v>172.434939665187</v>
      </c>
      <c r="G245" s="0" t="n">
        <f aca="false">(C245/30)*(C245/30)*0.02*$B$81</f>
        <v>0.0030328853796358</v>
      </c>
      <c r="H245" s="0" t="n">
        <f aca="false">H244+G245</f>
        <v>1.4391356338406</v>
      </c>
    </row>
    <row r="246" customFormat="false" ht="13.8" hidden="false" customHeight="false" outlineLevel="0" collapsed="false">
      <c r="A246" s="0" t="n">
        <f aca="false">A245+$B$81</f>
        <v>0.0159</v>
      </c>
      <c r="B246" s="0" t="n">
        <f aca="false">B245-(C245/$B$78)*($B$81)</f>
        <v>9.64443936512885</v>
      </c>
      <c r="C246" s="18" t="n">
        <f aca="false">B246/($B$79+$B$72)</f>
        <v>1161.26838153037</v>
      </c>
      <c r="E246" s="0" t="n">
        <f aca="false">C246*C246*$F$83*$B$81</f>
        <v>0.359067610672178</v>
      </c>
      <c r="F246" s="0" t="n">
        <f aca="false">F245+E246</f>
        <v>172.794007275859</v>
      </c>
      <c r="G246" s="0" t="n">
        <f aca="false">(C246/30)*(C246/30)*0.02*$B$81</f>
        <v>0.00299676500876036</v>
      </c>
      <c r="H246" s="0" t="n">
        <f aca="false">H245+G246</f>
        <v>1.44213239884936</v>
      </c>
    </row>
    <row r="247" customFormat="false" ht="13.8" hidden="false" customHeight="false" outlineLevel="0" collapsed="false">
      <c r="A247" s="0" t="n">
        <f aca="false">A246+$B$81</f>
        <v>0.016</v>
      </c>
      <c r="B247" s="0" t="n">
        <f aca="false">B246-(C246/$B$78)*($B$81)</f>
        <v>9.58683676683865</v>
      </c>
      <c r="C247" s="18" t="n">
        <f aca="false">B247/($B$79+$B$72)</f>
        <v>1154.33256353661</v>
      </c>
      <c r="E247" s="0" t="n">
        <f aca="false">C247*C247*$F$83*$B$81</f>
        <v>0.3547912686271</v>
      </c>
      <c r="F247" s="0" t="n">
        <f aca="false">F246+E247</f>
        <v>173.148798544486</v>
      </c>
      <c r="G247" s="0" t="n">
        <f aca="false">(C247/30)*(C247/30)*0.02*$B$81</f>
        <v>0.0029610748160911</v>
      </c>
      <c r="H247" s="0" t="n">
        <f aca="false">H246+G247</f>
        <v>1.44509347366545</v>
      </c>
    </row>
    <row r="248" customFormat="false" ht="13.8" hidden="false" customHeight="false" outlineLevel="0" collapsed="false">
      <c r="A248" s="0" t="n">
        <f aca="false">A247+$B$81</f>
        <v>0.0161</v>
      </c>
      <c r="B248" s="0" t="n">
        <f aca="false">B247-(C247/$B$78)*($B$81)</f>
        <v>9.52957820713941</v>
      </c>
      <c r="C248" s="18" t="n">
        <f aca="false">B248/($B$79+$B$72)</f>
        <v>1147.43817056742</v>
      </c>
      <c r="E248" s="0" t="n">
        <f aca="false">C248*C248*$F$83*$B$81</f>
        <v>0.350565855991255</v>
      </c>
      <c r="F248" s="0" t="n">
        <f aca="false">F247+E248</f>
        <v>173.499364400477</v>
      </c>
      <c r="G248" s="0" t="n">
        <f aca="false">(C248/30)*(C248/30)*0.02*$B$81</f>
        <v>0.00292580967838913</v>
      </c>
      <c r="H248" s="0" t="n">
        <f aca="false">H247+G248</f>
        <v>1.44801928334384</v>
      </c>
    </row>
    <row r="249" customFormat="false" ht="13.8" hidden="false" customHeight="false" outlineLevel="0" collapsed="false">
      <c r="A249" s="0" t="n">
        <f aca="false">A248+$B$81</f>
        <v>0.0162</v>
      </c>
      <c r="B249" s="0" t="n">
        <f aca="false">B248-(C248/$B$78)*($B$81)</f>
        <v>9.47266163121841</v>
      </c>
      <c r="C249" s="18" t="n">
        <f aca="false">B249/($B$79+$B$72)</f>
        <v>1140.58495520676</v>
      </c>
      <c r="E249" s="0" t="n">
        <f aca="false">C249*C249*$F$83*$B$81</f>
        <v>0.34639076621711</v>
      </c>
      <c r="F249" s="0" t="n">
        <f aca="false">F248+E249</f>
        <v>173.845755166694</v>
      </c>
      <c r="G249" s="0" t="n">
        <f aca="false">(C249/30)*(C249/30)*0.02*$B$81</f>
        <v>0.00289096453343114</v>
      </c>
      <c r="H249" s="0" t="n">
        <f aca="false">H248+G249</f>
        <v>1.45091024787727</v>
      </c>
    </row>
    <row r="250" customFormat="false" ht="13.8" hidden="false" customHeight="false" outlineLevel="0" collapsed="false">
      <c r="A250" s="0" t="n">
        <f aca="false">A249+$B$81</f>
        <v>0.0163</v>
      </c>
      <c r="B250" s="0" t="n">
        <f aca="false">B249-(C249/$B$78)*($B$81)</f>
        <v>9.41608499653554</v>
      </c>
      <c r="C250" s="18" t="n">
        <f aca="false">B250/($B$79+$B$72)</f>
        <v>1133.77267151631</v>
      </c>
      <c r="E250" s="0" t="n">
        <f aca="false">C250*C250*$F$83*$B$81</f>
        <v>0.342265399980852</v>
      </c>
      <c r="F250" s="0" t="n">
        <f aca="false">F249+E250</f>
        <v>174.188020566675</v>
      </c>
      <c r="G250" s="0" t="n">
        <f aca="false">(C250/30)*(C250/30)*0.02*$B$81</f>
        <v>0.00285653437928274</v>
      </c>
      <c r="H250" s="0" t="n">
        <f aca="false">H249+G250</f>
        <v>1.45376678225655</v>
      </c>
    </row>
    <row r="251" customFormat="false" ht="13.8" hidden="false" customHeight="false" outlineLevel="0" collapsed="false">
      <c r="A251" s="0" t="n">
        <f aca="false">A250+$B$81</f>
        <v>0.0164</v>
      </c>
      <c r="B251" s="0" t="n">
        <f aca="false">B250-(C250/$B$78)*($B$81)</f>
        <v>9.35984627275001</v>
      </c>
      <c r="C251" s="18" t="n">
        <f aca="false">B251/($B$79+$B$72)</f>
        <v>1127.00107502664</v>
      </c>
      <c r="E251" s="0" t="n">
        <f aca="false">C251*C251*$F$83*$B$81</f>
        <v>0.338189165096359</v>
      </c>
      <c r="F251" s="0" t="n">
        <f aca="false">F250+E251</f>
        <v>174.526209731771</v>
      </c>
      <c r="G251" s="0" t="n">
        <f aca="false">(C251/30)*(C251/30)*0.02*$B$81</f>
        <v>0.00282251427358044</v>
      </c>
      <c r="H251" s="0" t="n">
        <f aca="false">H250+G251</f>
        <v>1.45658929653013</v>
      </c>
    </row>
    <row r="252" customFormat="false" ht="13.8" hidden="false" customHeight="false" outlineLevel="0" collapsed="false">
      <c r="A252" s="0" t="n">
        <f aca="false">A251+$B$81</f>
        <v>0.0165</v>
      </c>
      <c r="B252" s="0" t="n">
        <f aca="false">B251-(C251/$B$78)*($B$81)</f>
        <v>9.30394344164749</v>
      </c>
      <c r="C252" s="18" t="n">
        <f aca="false">B252/($B$79+$B$72)</f>
        <v>1120.26992272844</v>
      </c>
      <c r="E252" s="0" t="n">
        <f aca="false">C252*C252*$F$83*$B$81</f>
        <v>0.334161476430193</v>
      </c>
      <c r="F252" s="0" t="n">
        <f aca="false">F251+E252</f>
        <v>174.860371208202</v>
      </c>
      <c r="G252" s="0" t="n">
        <f aca="false">(C252/30)*(C252/30)*0.02*$B$81</f>
        <v>0.00278889933282221</v>
      </c>
      <c r="H252" s="0" t="n">
        <f aca="false">H251+G252</f>
        <v>1.45937819586296</v>
      </c>
    </row>
    <row r="253" customFormat="false" ht="13.8" hidden="false" customHeight="false" outlineLevel="0" collapsed="false">
      <c r="A253" s="0" t="n">
        <f aca="false">A252+$B$81</f>
        <v>0.0166</v>
      </c>
      <c r="B253" s="0" t="n">
        <f aca="false">B252-(C252/$B$78)*($B$81)</f>
        <v>9.24837449706771</v>
      </c>
      <c r="C253" s="18" t="n">
        <f aca="false">B253/($B$79+$B$72)</f>
        <v>1113.57897306383</v>
      </c>
      <c r="E253" s="0" t="n">
        <f aca="false">C253*C253*$F$83*$B$81</f>
        <v>0.330181755817608</v>
      </c>
      <c r="F253" s="0" t="n">
        <f aca="false">F252+E253</f>
        <v>175.190552964019</v>
      </c>
      <c r="G253" s="0" t="n">
        <f aca="false">(C253/30)*(C253/30)*0.02*$B$81</f>
        <v>0.00275568473166643</v>
      </c>
      <c r="H253" s="0" t="n">
        <f aca="false">H252+G253</f>
        <v>1.46213388059462</v>
      </c>
    </row>
    <row r="254" customFormat="false" ht="13.8" hidden="false" customHeight="false" outlineLevel="0" collapsed="false">
      <c r="A254" s="0" t="n">
        <f aca="false">A253+$B$81</f>
        <v>0.0167</v>
      </c>
      <c r="B254" s="0" t="n">
        <f aca="false">B253-(C253/$B$78)*($B$81)</f>
        <v>9.1931374448324</v>
      </c>
      <c r="C254" s="18" t="n">
        <f aca="false">B254/($B$79+$B$72)</f>
        <v>1106.92798591763</v>
      </c>
      <c r="E254" s="0" t="n">
        <f aca="false">C254*C254*$F$83*$B$81</f>
        <v>0.326249431979551</v>
      </c>
      <c r="F254" s="0" t="n">
        <f aca="false">F253+E254</f>
        <v>175.516802395999</v>
      </c>
      <c r="G254" s="0" t="n">
        <f aca="false">(C254/30)*(C254/30)*0.02*$B$81</f>
        <v>0.00272286570223923</v>
      </c>
      <c r="H254" s="0" t="n">
        <f aca="false">H253+G254</f>
        <v>1.46485674629686</v>
      </c>
    </row>
    <row r="255" customFormat="false" ht="13.8" hidden="false" customHeight="false" outlineLevel="0" collapsed="false">
      <c r="A255" s="0" t="n">
        <f aca="false">A254+$B$81</f>
        <v>0.0168</v>
      </c>
      <c r="B255" s="0" t="n">
        <f aca="false">B254-(C254/$B$78)*($B$81)</f>
        <v>9.13823030267379</v>
      </c>
      <c r="C255" s="18" t="n">
        <f aca="false">B255/($B$79+$B$72)</f>
        <v>1100.31672260879</v>
      </c>
      <c r="E255" s="0" t="n">
        <f aca="false">C255*C255*$F$83*$B$81</f>
        <v>0.322363940440659</v>
      </c>
      <c r="F255" s="0" t="n">
        <f aca="false">F254+E255</f>
        <v>175.839166336439</v>
      </c>
      <c r="G255" s="0" t="n">
        <f aca="false">(C255/30)*(C255/30)*0.02*$B$81</f>
        <v>0.0026904375334501</v>
      </c>
      <c r="H255" s="0" t="n">
        <f aca="false">H254+G255</f>
        <v>1.46754718383031</v>
      </c>
    </row>
    <row r="256" customFormat="false" ht="13.8" hidden="false" customHeight="false" outlineLevel="0" collapsed="false">
      <c r="A256" s="0" t="n">
        <f aca="false">A255+$B$81</f>
        <v>0.0169</v>
      </c>
      <c r="B256" s="0" t="n">
        <f aca="false">B255-(C255/$B$78)*($B$81)</f>
        <v>9.08365110016343</v>
      </c>
      <c r="C256" s="18" t="n">
        <f aca="false">B256/($B$79+$B$72)</f>
        <v>1093.74494588182</v>
      </c>
      <c r="E256" s="0" t="n">
        <f aca="false">C256*C256*$F$83*$B$81</f>
        <v>0.31852472344823</v>
      </c>
      <c r="F256" s="0" t="n">
        <f aca="false">F255+E256</f>
        <v>176.157691059888</v>
      </c>
      <c r="G256" s="0" t="n">
        <f aca="false">(C256/30)*(C256/30)*0.02*$B$81</f>
        <v>0.00265839557031561</v>
      </c>
      <c r="H256" s="0" t="n">
        <f aca="false">H255+G256</f>
        <v>1.47020557940063</v>
      </c>
    </row>
    <row r="257" customFormat="false" ht="13.8" hidden="false" customHeight="false" outlineLevel="0" collapsed="false">
      <c r="A257" s="0" t="n">
        <f aca="false">A256+$B$81</f>
        <v>0.017</v>
      </c>
      <c r="B257" s="0" t="n">
        <f aca="false">B256-(C256/$B$78)*($B$81)</f>
        <v>9.02939787864151</v>
      </c>
      <c r="C257" s="18" t="n">
        <f aca="false">B257/($B$79+$B$72)</f>
        <v>1087.21241989826</v>
      </c>
      <c r="E257" s="0" t="n">
        <f aca="false">C257*C257*$F$83*$B$81</f>
        <v>0.31473122989216</v>
      </c>
      <c r="F257" s="0" t="n">
        <f aca="false">F256+E257</f>
        <v>176.47242228978</v>
      </c>
      <c r="G257" s="0" t="n">
        <f aca="false">(C257/30)*(C257/30)*0.02*$B$81</f>
        <v>0.00262673521329118</v>
      </c>
      <c r="H257" s="0" t="n">
        <f aca="false">H256+G257</f>
        <v>1.47283231461392</v>
      </c>
    </row>
    <row r="258" customFormat="false" ht="13.8" hidden="false" customHeight="false" outlineLevel="0" collapsed="false">
      <c r="A258" s="0" t="n">
        <f aca="false">A257+$B$81</f>
        <v>0.0171</v>
      </c>
      <c r="B258" s="0" t="n">
        <f aca="false">B257-(C257/$B$78)*($B$81)</f>
        <v>8.97546869114656</v>
      </c>
      <c r="C258" s="18" t="n">
        <f aca="false">B258/($B$79+$B$72)</f>
        <v>1080.71891022823</v>
      </c>
      <c r="E258" s="0" t="n">
        <f aca="false">C258*C258*$F$83*$B$81</f>
        <v>0.310982915225829</v>
      </c>
      <c r="F258" s="0" t="n">
        <f aca="false">F257+E258</f>
        <v>176.783405205006</v>
      </c>
      <c r="G258" s="0" t="n">
        <f aca="false">(C258/30)*(C258/30)*0.02*$B$81</f>
        <v>0.00259545191761086</v>
      </c>
      <c r="H258" s="0" t="n">
        <f aca="false">H257+G258</f>
        <v>1.47542776653153</v>
      </c>
    </row>
    <row r="259" customFormat="false" ht="13.8" hidden="false" customHeight="false" outlineLevel="0" collapsed="false">
      <c r="A259" s="0" t="n">
        <f aca="false">A258+$B$81</f>
        <v>0.0172</v>
      </c>
      <c r="B259" s="0" t="n">
        <f aca="false">B258-(C258/$B$78)*($B$81)</f>
        <v>8.92186160234556</v>
      </c>
      <c r="C259" s="18" t="n">
        <f aca="false">B259/($B$79+$B$72)</f>
        <v>1074.264183842</v>
      </c>
      <c r="E259" s="0" t="n">
        <f aca="false">C259*C259*$F$83*$B$81</f>
        <v>0.307279241387936</v>
      </c>
      <c r="F259" s="0" t="n">
        <f aca="false">F258+E259</f>
        <v>177.090684446394</v>
      </c>
      <c r="G259" s="0" t="n">
        <f aca="false">(C259/30)*(C259/30)*0.02*$B$81</f>
        <v>0.00256454119263491</v>
      </c>
      <c r="H259" s="0" t="n">
        <f aca="false">H258+G259</f>
        <v>1.47799230772416</v>
      </c>
    </row>
    <row r="260" customFormat="false" ht="13.8" hidden="false" customHeight="false" outlineLevel="0" collapsed="false">
      <c r="A260" s="0" t="n">
        <f aca="false">A259+$B$81</f>
        <v>0.0173</v>
      </c>
      <c r="B260" s="0" t="n">
        <f aca="false">B259-(C259/$B$78)*($B$81)</f>
        <v>8.86857468846451</v>
      </c>
      <c r="C260" s="18" t="n">
        <f aca="false">B260/($B$79+$B$72)</f>
        <v>1067.84800910164</v>
      </c>
      <c r="E260" s="0" t="n">
        <f aca="false">C260*C260*$F$83*$B$81</f>
        <v>0.303619676725262</v>
      </c>
      <c r="F260" s="0" t="n">
        <f aca="false">F259+E260</f>
        <v>177.394304123119</v>
      </c>
      <c r="G260" s="0" t="n">
        <f aca="false">(C260/30)*(C260/30)*0.02*$B$81</f>
        <v>0.00253399860120521</v>
      </c>
      <c r="H260" s="0" t="n">
        <f aca="false">H259+G260</f>
        <v>1.48052630632537</v>
      </c>
    </row>
    <row r="261" customFormat="false" ht="13.8" hidden="false" customHeight="false" outlineLevel="0" collapsed="false">
      <c r="A261" s="0" t="n">
        <f aca="false">A260+$B$81</f>
        <v>0.0174</v>
      </c>
      <c r="B261" s="0" t="n">
        <f aca="false">B260-(C260/$B$78)*($B$81)</f>
        <v>8.81560603721938</v>
      </c>
      <c r="C261" s="18" t="n">
        <f aca="false">B261/($B$79+$B$72)</f>
        <v>1061.47015575273</v>
      </c>
      <c r="E261" s="0" t="n">
        <f aca="false">C261*C261*$F$83*$B$81</f>
        <v>0.300003695916348</v>
      </c>
      <c r="F261" s="0" t="n">
        <f aca="false">F260+E261</f>
        <v>177.694307819035</v>
      </c>
      <c r="G261" s="0" t="n">
        <f aca="false">(C261/30)*(C261/30)*0.02*$B$81</f>
        <v>0.00250381975900829</v>
      </c>
      <c r="H261" s="0" t="n">
        <f aca="false">H260+G261</f>
        <v>1.48303012608438</v>
      </c>
    </row>
    <row r="262" customFormat="false" ht="13.8" hidden="false" customHeight="false" outlineLevel="0" collapsed="false">
      <c r="A262" s="0" t="n">
        <f aca="false">A261+$B$81</f>
        <v>0.0175</v>
      </c>
      <c r="B262" s="0" t="n">
        <f aca="false">B261-(C261/$B$78)*($B$81)</f>
        <v>8.76295374774752</v>
      </c>
      <c r="C262" s="18" t="n">
        <f aca="false">B262/($B$79+$B$72)</f>
        <v>1055.13039491604</v>
      </c>
      <c r="E262" s="0" t="n">
        <f aca="false">C262*C262*$F$83*$B$81</f>
        <v>0.296430779896091</v>
      </c>
      <c r="F262" s="0" t="n">
        <f aca="false">F261+E262</f>
        <v>177.990738598931</v>
      </c>
      <c r="G262" s="0" t="n">
        <f aca="false">(C262/30)*(C262/30)*0.02*$B$81</f>
        <v>0.00247400033394597</v>
      </c>
      <c r="H262" s="0" t="n">
        <f aca="false">H261+G262</f>
        <v>1.48550412641832</v>
      </c>
    </row>
    <row r="263" customFormat="false" ht="13.8" hidden="false" customHeight="false" outlineLevel="0" collapsed="false">
      <c r="A263" s="0" t="n">
        <f aca="false">A262+$B$81</f>
        <v>0.0175999999999999</v>
      </c>
      <c r="B263" s="0" t="n">
        <f aca="false">B262-(C262/$B$78)*($B$81)</f>
        <v>8.71061593053939</v>
      </c>
      <c r="C263" s="18" t="n">
        <f aca="false">B263/($B$79+$B$72)</f>
        <v>1048.82849907937</v>
      </c>
      <c r="E263" s="0" t="n">
        <f aca="false">C263*C263*$F$83*$B$81</f>
        <v>0.292900415781233</v>
      </c>
      <c r="F263" s="0" t="n">
        <f aca="false">F262+E263</f>
        <v>178.283639014713</v>
      </c>
      <c r="G263" s="0" t="n">
        <f aca="false">(C263/30)*(C263/30)*0.02*$B$81</f>
        <v>0.00244453604551353</v>
      </c>
      <c r="H263" s="0" t="n">
        <f aca="false">H262+G263</f>
        <v>1.48794866246384</v>
      </c>
    </row>
    <row r="264" customFormat="false" ht="13.8" hidden="false" customHeight="false" outlineLevel="0" collapsed="false">
      <c r="A264" s="0" t="n">
        <f aca="false">A263+$B$81</f>
        <v>0.0177</v>
      </c>
      <c r="B264" s="0" t="n">
        <f aca="false">B263-(C263/$B$78)*($B$81)</f>
        <v>8.65859070737077</v>
      </c>
      <c r="C264" s="18" t="n">
        <f aca="false">B264/($B$79+$B$72)</f>
        <v>1042.56424208936</v>
      </c>
      <c r="E264" s="0" t="n">
        <f aca="false">C264*C264*$F$83*$B$81</f>
        <v>0.289412096796735</v>
      </c>
      <c r="F264" s="0" t="n">
        <f aca="false">F263+E264</f>
        <v>178.573051111509</v>
      </c>
      <c r="G264" s="0" t="n">
        <f aca="false">(C264/30)*(C264/30)*0.02*$B$81</f>
        <v>0.00241542266418524</v>
      </c>
      <c r="H264" s="0" t="n">
        <f aca="false">H263+G264</f>
        <v>1.49036408512802</v>
      </c>
    </row>
    <row r="265" customFormat="false" ht="13.8" hidden="false" customHeight="false" outlineLevel="0" collapsed="false">
      <c r="A265" s="0" t="n">
        <f aca="false">A264+$B$81</f>
        <v>0.0177999999999999</v>
      </c>
      <c r="B265" s="0" t="n">
        <f aca="false">B264-(C264/$B$78)*($B$81)</f>
        <v>8.60687621123538</v>
      </c>
      <c r="C265" s="18" t="n">
        <f aca="false">B265/($B$79+$B$72)</f>
        <v>1036.33739914337</v>
      </c>
      <c r="E265" s="0" t="n">
        <f aca="false">C265*C265*$F$83*$B$81</f>
        <v>0.285965322203033</v>
      </c>
      <c r="F265" s="0" t="n">
        <f aca="false">F264+E265</f>
        <v>178.859016433712</v>
      </c>
      <c r="G265" s="0" t="n">
        <f aca="false">(C265/30)*(C265/30)*0.02*$B$81</f>
        <v>0.0023866560108072</v>
      </c>
      <c r="H265" s="0" t="n">
        <f aca="false">H264+G265</f>
        <v>1.49275074113883</v>
      </c>
    </row>
    <row r="266" customFormat="false" ht="13.8" hidden="false" customHeight="false" outlineLevel="0" collapsed="false">
      <c r="A266" s="0" t="n">
        <f aca="false">A265+$B$81</f>
        <v>0.0178999999999999</v>
      </c>
      <c r="B266" s="0" t="n">
        <f aca="false">B265-(C265/$B$78)*($B$81)</f>
        <v>8.55547058627787</v>
      </c>
      <c r="C266" s="18" t="n">
        <f aca="false">B266/($B$79+$B$72)</f>
        <v>1030.14774678143</v>
      </c>
      <c r="E266" s="0" t="n">
        <f aca="false">C266*C266*$F$83*$B$81</f>
        <v>0.282559597224158</v>
      </c>
      <c r="F266" s="0" t="n">
        <f aca="false">F265+E266</f>
        <v>179.141576030936</v>
      </c>
      <c r="G266" s="0" t="n">
        <f aca="false">(C266/30)*(C266/30)*0.02*$B$81</f>
        <v>0.00235823195599744</v>
      </c>
      <c r="H266" s="0" t="n">
        <f aca="false">H265+G266</f>
        <v>1.49510897309483</v>
      </c>
    </row>
    <row r="267" customFormat="false" ht="13.8" hidden="false" customHeight="false" outlineLevel="0" collapsed="false">
      <c r="A267" s="0" t="n">
        <f aca="false">A266+$B$81</f>
        <v>0.0179999999999999</v>
      </c>
      <c r="B267" s="0" t="n">
        <f aca="false">B266-(C266/$B$78)*($B$81)</f>
        <v>8.5043719877272</v>
      </c>
      <c r="C267" s="18" t="n">
        <f aca="false">B267/($B$79+$B$72)</f>
        <v>1023.99506287821</v>
      </c>
      <c r="E267" s="0" t="n">
        <f aca="false">C267*C267*$F$83*$B$81</f>
        <v>0.279194432976712</v>
      </c>
      <c r="F267" s="0" t="n">
        <f aca="false">F266+E267</f>
        <v>179.420770463913</v>
      </c>
      <c r="G267" s="0" t="n">
        <f aca="false">(C267/30)*(C267/30)*0.02*$B$81</f>
        <v>0.00233014641955321</v>
      </c>
      <c r="H267" s="0" t="n">
        <f aca="false">H266+G267</f>
        <v>1.49743911951438</v>
      </c>
    </row>
    <row r="268" customFormat="false" ht="13.8" hidden="false" customHeight="false" outlineLevel="0" collapsed="false">
      <c r="A268" s="0" t="n">
        <f aca="false">A267+$B$81</f>
        <v>0.0180999999999999</v>
      </c>
      <c r="B268" s="0" t="n">
        <f aca="false">B267-(C267/$B$78)*($B$81)</f>
        <v>8.45357858183047</v>
      </c>
      <c r="C268" s="18" t="n">
        <f aca="false">B268/($B$79+$B$72)</f>
        <v>1017.87912663505</v>
      </c>
      <c r="E268" s="0" t="n">
        <f aca="false">C268*C268*$F$83*$B$81</f>
        <v>0.275869346399689</v>
      </c>
      <c r="F268" s="0" t="n">
        <f aca="false">F267+E268</f>
        <v>179.696639810313</v>
      </c>
      <c r="G268" s="0" t="n">
        <f aca="false">(C268/30)*(C268/30)*0.02*$B$81</f>
        <v>0.00230239536986518</v>
      </c>
      <c r="H268" s="0" t="n">
        <f aca="false">H267+G268</f>
        <v>1.49974151488425</v>
      </c>
    </row>
    <row r="269" customFormat="false" ht="13.8" hidden="false" customHeight="false" outlineLevel="0" collapsed="false">
      <c r="A269" s="0" t="n">
        <f aca="false">A268+$B$81</f>
        <v>0.0181999999999999</v>
      </c>
      <c r="B269" s="0" t="n">
        <f aca="false">B268-(C268/$B$78)*($B$81)</f>
        <v>8.40308854578706</v>
      </c>
      <c r="C269" s="18" t="n">
        <f aca="false">B269/($B$79+$B$72)</f>
        <v>1011.79971857204</v>
      </c>
      <c r="E269" s="0" t="n">
        <f aca="false">C269*C269*$F$83*$B$81</f>
        <v>0.272583860185132</v>
      </c>
      <c r="F269" s="0" t="n">
        <f aca="false">F268+E269</f>
        <v>179.969223670498</v>
      </c>
      <c r="G269" s="0" t="n">
        <f aca="false">(C269/30)*(C269/30)*0.02*$B$81</f>
        <v>0.00227497482333882</v>
      </c>
      <c r="H269" s="0" t="n">
        <f aca="false">H268+G269</f>
        <v>1.50201648970758</v>
      </c>
    </row>
    <row r="270" customFormat="false" ht="13.8" hidden="false" customHeight="false" outlineLevel="0" collapsed="false">
      <c r="A270" s="0" t="n">
        <f aca="false">A269+$B$81</f>
        <v>0.0182999999999999</v>
      </c>
      <c r="B270" s="0" t="n">
        <f aca="false">B269-(C269/$B$78)*($B$81)</f>
        <v>8.35290006768329</v>
      </c>
      <c r="C270" s="18" t="n">
        <f aca="false">B270/($B$79+$B$72)</f>
        <v>1005.75662052015</v>
      </c>
      <c r="E270" s="0" t="n">
        <f aca="false">C270*C270*$F$83*$B$81</f>
        <v>0.269337502709622</v>
      </c>
      <c r="F270" s="0" t="n">
        <f aca="false">F269+E270</f>
        <v>180.238561173208</v>
      </c>
      <c r="G270" s="0" t="n">
        <f aca="false">(C270/30)*(C270/30)*0.02*$B$81</f>
        <v>0.00224788084382247</v>
      </c>
      <c r="H270" s="0" t="n">
        <f aca="false">H269+G270</f>
        <v>1.50426437055141</v>
      </c>
    </row>
    <row r="271" customFormat="false" ht="13.8" hidden="false" customHeight="false" outlineLevel="0" collapsed="false">
      <c r="A271" s="0" t="n">
        <f aca="false">A270+$B$81</f>
        <v>0.0183999999999999</v>
      </c>
      <c r="B271" s="0" t="n">
        <f aca="false">B270-(C270/$B$78)*($B$81)</f>
        <v>8.30301134642733</v>
      </c>
      <c r="C271" s="18" t="n">
        <f aca="false">B271/($B$79+$B$72)</f>
        <v>999.749615613363</v>
      </c>
      <c r="E271" s="0" t="n">
        <f aca="false">C271*C271*$F$83*$B$81</f>
        <v>0.26612980796657</v>
      </c>
      <c r="F271" s="0" t="n">
        <f aca="false">F270+E271</f>
        <v>180.504690981174</v>
      </c>
      <c r="G271" s="0" t="n">
        <f aca="false">(C271/30)*(C271/30)*0.02*$B$81</f>
        <v>0.00222110954204237</v>
      </c>
      <c r="H271" s="0" t="n">
        <f aca="false">H270+G271</f>
        <v>1.50648548009345</v>
      </c>
    </row>
    <row r="272" customFormat="false" ht="13.8" hidden="false" customHeight="false" outlineLevel="0" collapsed="false">
      <c r="A272" s="0" t="n">
        <f aca="false">A271+$B$81</f>
        <v>0.0184999999999999</v>
      </c>
      <c r="B272" s="0" t="n">
        <f aca="false">B271-(C271/$B$78)*($B$81)</f>
        <v>8.25342059168461</v>
      </c>
      <c r="C272" s="18" t="n">
        <f aca="false">B272/($B$79+$B$72)</f>
        <v>993.778488280946</v>
      </c>
      <c r="E272" s="0" t="n">
        <f aca="false">C272*C272*$F$83*$B$81</f>
        <v>0.262960315499328</v>
      </c>
      <c r="F272" s="0" t="n">
        <f aca="false">F271+E272</f>
        <v>180.767651296673</v>
      </c>
      <c r="G272" s="0" t="n">
        <f aca="false">(C272/30)*(C272/30)*0.02*$B$81</f>
        <v>0.00219465707504436</v>
      </c>
      <c r="H272" s="0" t="n">
        <f aca="false">H271+G272</f>
        <v>1.50868013716849</v>
      </c>
    </row>
    <row r="273" customFormat="false" ht="13.8" hidden="false" customHeight="false" outlineLevel="0" collapsed="false">
      <c r="A273" s="0" t="n">
        <f aca="false">A272+$B$81</f>
        <v>0.0185999999999999</v>
      </c>
      <c r="B273" s="0" t="n">
        <f aca="false">B272-(C272/$B$78)*($B$81)</f>
        <v>8.20412602381353</v>
      </c>
      <c r="C273" s="18" t="n">
        <f aca="false">B273/($B$79+$B$72)</f>
        <v>987.843024239681</v>
      </c>
      <c r="E273" s="0" t="n">
        <f aca="false">C273*C273*$F$83*$B$81</f>
        <v>0.259828570335091</v>
      </c>
      <c r="F273" s="0" t="n">
        <f aca="false">F272+E273</f>
        <v>181.027479867009</v>
      </c>
      <c r="G273" s="0" t="n">
        <f aca="false">(C273/30)*(C273/30)*0.02*$B$81</f>
        <v>0.00216851964564222</v>
      </c>
      <c r="H273" s="0" t="n">
        <f aca="false">H272+G273</f>
        <v>1.51084865681414</v>
      </c>
    </row>
    <row r="274" customFormat="false" ht="13.8" hidden="false" customHeight="false" outlineLevel="0" collapsed="false">
      <c r="A274" s="0" t="n">
        <f aca="false">A273+$B$81</f>
        <v>0.0186999999999999</v>
      </c>
      <c r="B274" s="0" t="n">
        <f aca="false">B273-(C273/$B$78)*($B$81)</f>
        <v>8.15512587380164</v>
      </c>
      <c r="C274" s="18" t="n">
        <f aca="false">B274/($B$79+$B$72)</f>
        <v>981.943010486182</v>
      </c>
      <c r="E274" s="0" t="n">
        <f aca="false">C274*C274*$F$83*$B$81</f>
        <v>0.256734122919585</v>
      </c>
      <c r="F274" s="0" t="n">
        <f aca="false">F273+E274</f>
        <v>181.284213989928</v>
      </c>
      <c r="G274" s="0" t="n">
        <f aca="false">(C274/30)*(C274/30)*0.02*$B$81</f>
        <v>0.00214269350187259</v>
      </c>
      <c r="H274" s="0" t="n">
        <f aca="false">H273+G274</f>
        <v>1.51299135031601</v>
      </c>
    </row>
    <row r="275" customFormat="false" ht="13.8" hidden="false" customHeight="false" outlineLevel="0" collapsed="false">
      <c r="A275" s="0" t="n">
        <f aca="false">A274+$B$81</f>
        <v>0.0187999999999999</v>
      </c>
      <c r="B275" s="0" t="n">
        <f aca="false">B274-(C274/$B$78)*($B$81)</f>
        <v>8.10641838320213</v>
      </c>
      <c r="C275" s="18" t="n">
        <f aca="false">B275/($B$79+$B$72)</f>
        <v>976.078235289252</v>
      </c>
      <c r="E275" s="0" t="n">
        <f aca="false">C275*C275*$F$83*$B$81</f>
        <v>0.253676529052536</v>
      </c>
      <c r="F275" s="0" t="n">
        <f aca="false">F274+E275</f>
        <v>181.537890518981</v>
      </c>
      <c r="G275" s="0" t="n">
        <f aca="false">(C275/30)*(C275/30)*0.02*$B$81</f>
        <v>0.0021171749364564</v>
      </c>
      <c r="H275" s="0" t="n">
        <f aca="false">H274+G275</f>
        <v>1.51510852525246</v>
      </c>
    </row>
    <row r="276" customFormat="false" ht="13.8" hidden="false" customHeight="false" outlineLevel="0" collapsed="false">
      <c r="A276" s="0" t="n">
        <f aca="false">A275+$B$81</f>
        <v>0.0188999999999999</v>
      </c>
      <c r="B276" s="0" t="n">
        <f aca="false">B275-(C275/$B$78)*($B$81)</f>
        <v>8.05800180407072</v>
      </c>
      <c r="C276" s="18" t="n">
        <f aca="false">B276/($B$79+$B$72)</f>
        <v>970.248488182286</v>
      </c>
      <c r="E276" s="0" t="n">
        <f aca="false">C276*C276*$F$83*$B$81</f>
        <v>0.250655349823905</v>
      </c>
      <c r="F276" s="0" t="n">
        <f aca="false">F275+E276</f>
        <v>181.788545868805</v>
      </c>
      <c r="G276" s="0" t="n">
        <f aca="false">(C276/30)*(C276/30)*0.02*$B$81</f>
        <v>0.00209196028626669</v>
      </c>
      <c r="H276" s="0" t="n">
        <f aca="false">H275+G276</f>
        <v>1.51720048553873</v>
      </c>
    </row>
    <row r="277" customFormat="false" ht="13.8" hidden="false" customHeight="false" outlineLevel="0" collapsed="false">
      <c r="A277" s="0" t="n">
        <f aca="false">A276+$B$81</f>
        <v>0.0189999999999999</v>
      </c>
      <c r="B277" s="0" t="n">
        <f aca="false">B276-(C276/$B$78)*($B$81)</f>
        <v>8.00987439890294</v>
      </c>
      <c r="C277" s="18" t="n">
        <f aca="false">B277/($B$79+$B$72)</f>
        <v>964.453559955715</v>
      </c>
      <c r="E277" s="0" t="n">
        <f aca="false">C277*C277*$F$83*$B$81</f>
        <v>0.247670151550886</v>
      </c>
      <c r="F277" s="0" t="n">
        <f aca="false">F276+E277</f>
        <v>182.036216020356</v>
      </c>
      <c r="G277" s="0" t="n">
        <f aca="false">(C277/30)*(C277/30)*0.02*$B$81</f>
        <v>0.00206704593180278</v>
      </c>
      <c r="H277" s="0" t="n">
        <f aca="false">H276+G277</f>
        <v>1.51926753147053</v>
      </c>
    </row>
    <row r="278" customFormat="false" ht="13.8" hidden="false" customHeight="false" outlineLevel="0" collapsed="false">
      <c r="A278" s="0" t="n">
        <f aca="false">A277+$B$81</f>
        <v>0.0190999999999999</v>
      </c>
      <c r="B278" s="0" t="n">
        <f aca="false">B277-(C277/$B$78)*($B$81)</f>
        <v>7.96203444057181</v>
      </c>
      <c r="C278" s="18" t="n">
        <f aca="false">B278/($B$79+$B$72)</f>
        <v>958.693242649501</v>
      </c>
      <c r="E278" s="0" t="n">
        <f aca="false">C278*C278*$F$83*$B$81</f>
        <v>0.244720505715648</v>
      </c>
      <c r="F278" s="0" t="n">
        <f aca="false">F277+E278</f>
        <v>182.280936526071</v>
      </c>
      <c r="G278" s="0" t="n">
        <f aca="false">(C278/30)*(C278/30)*0.02*$B$81</f>
        <v>0.0020424282966707</v>
      </c>
      <c r="H278" s="0" t="n">
        <f aca="false">H277+G278</f>
        <v>1.5213099597672</v>
      </c>
    </row>
    <row r="279" customFormat="false" ht="13.8" hidden="false" customHeight="false" outlineLevel="0" collapsed="false">
      <c r="A279" s="0" t="n">
        <f aca="false">A278+$B$81</f>
        <v>0.0191999999999999</v>
      </c>
      <c r="B279" s="0" t="n">
        <f aca="false">B278-(C278/$B$78)*($B$81)</f>
        <v>7.91448021226578</v>
      </c>
      <c r="C279" s="18" t="n">
        <f aca="false">B279/($B$79+$B$72)</f>
        <v>952.967329545673</v>
      </c>
      <c r="E279" s="0" t="n">
        <f aca="false">C279*C279*$F$83*$B$81</f>
        <v>0.241805988903827</v>
      </c>
      <c r="F279" s="0" t="n">
        <f aca="false">F278+E279</f>
        <v>182.522742514975</v>
      </c>
      <c r="G279" s="0" t="n">
        <f aca="false">(C279/30)*(C279/30)*0.02*$B$81</f>
        <v>0.0020181038470698</v>
      </c>
      <c r="H279" s="0" t="n">
        <f aca="false">H278+G279</f>
        <v>1.52332806361427</v>
      </c>
    </row>
    <row r="280" customFormat="false" ht="13.8" hidden="false" customHeight="false" outlineLevel="0" collapsed="false">
      <c r="A280" s="0" t="n">
        <f aca="false">A279+$B$81</f>
        <v>0.0192999999999999</v>
      </c>
      <c r="B280" s="0" t="n">
        <f aca="false">B279-(C279/$B$78)*($B$81)</f>
        <v>7.8672100074272</v>
      </c>
      <c r="C280" s="18" t="n">
        <f aca="false">B280/($B$79+$B$72)</f>
        <v>947.275615160908</v>
      </c>
      <c r="E280" s="0" t="n">
        <f aca="false">C280*C280*$F$83*$B$81</f>
        <v>0.238926182743741</v>
      </c>
      <c r="F280" s="0" t="n">
        <f aca="false">F279+E280</f>
        <v>182.761668697719</v>
      </c>
      <c r="G280" s="0" t="n">
        <f aca="false">(C280/30)*(C280/30)*0.02*$B$81</f>
        <v>0.0019940690912855</v>
      </c>
      <c r="H280" s="0" t="n">
        <f aca="false">H279+G280</f>
        <v>1.52532213270556</v>
      </c>
    </row>
    <row r="281" customFormat="false" ht="13.8" hidden="false" customHeight="false" outlineLevel="0" collapsed="false">
      <c r="A281" s="0" t="n">
        <f aca="false">A280+$B$81</f>
        <v>0.0193999999999999</v>
      </c>
      <c r="B281" s="0" t="n">
        <f aca="false">B280-(C280/$B$78)*($B$81)</f>
        <v>7.82022212969105</v>
      </c>
      <c r="C281" s="18" t="n">
        <f aca="false">B281/($B$79+$B$72)</f>
        <v>941.617895239156</v>
      </c>
      <c r="E281" s="0" t="n">
        <f aca="false">C281*C281*$F$83*$B$81</f>
        <v>0.236080673846338</v>
      </c>
      <c r="F281" s="0" t="n">
        <f aca="false">F280+E281</f>
        <v>182.997749371565</v>
      </c>
      <c r="G281" s="0" t="n">
        <f aca="false">(C281/30)*(C281/30)*0.02*$B$81</f>
        <v>0.00197032057918804</v>
      </c>
      <c r="H281" s="0" t="n">
        <f aca="false">H280+G281</f>
        <v>1.52729245328475</v>
      </c>
    </row>
    <row r="282" customFormat="false" ht="13.8" hidden="false" customHeight="false" outlineLevel="0" collapsed="false">
      <c r="A282" s="0" t="n">
        <f aca="false">A281+$B$81</f>
        <v>0.0194999999999999</v>
      </c>
      <c r="B282" s="0" t="n">
        <f aca="false">B281-(C281/$B$78)*($B$81)</f>
        <v>7.77351489282403</v>
      </c>
      <c r="C282" s="18" t="n">
        <f aca="false">B282/($B$79+$B$72)</f>
        <v>935.993966744315</v>
      </c>
      <c r="E282" s="0" t="n">
        <f aca="false">C282*C282*$F$83*$B$81</f>
        <v>0.233269053745852</v>
      </c>
      <c r="F282" s="0" t="n">
        <f aca="false">F281+E282</f>
        <v>183.231018425311</v>
      </c>
      <c r="G282" s="0" t="n">
        <f aca="false">(C282/30)*(C282/30)*0.02*$B$81</f>
        <v>0.00194685490173724</v>
      </c>
      <c r="H282" s="0" t="n">
        <f aca="false">H281+G282</f>
        <v>1.52923930818649</v>
      </c>
    </row>
    <row r="283" customFormat="false" ht="13.8" hidden="false" customHeight="false" outlineLevel="0" collapsed="false">
      <c r="A283" s="0" t="n">
        <f aca="false">A282+$B$81</f>
        <v>0.0195999999999999</v>
      </c>
      <c r="B283" s="0" t="n">
        <f aca="false">B282-(C282/$B$78)*($B$81)</f>
        <v>7.72708662066409</v>
      </c>
      <c r="C283" s="18" t="n">
        <f aca="false">B283/($B$79+$B$72)</f>
        <v>930.403627852936</v>
      </c>
      <c r="E283" s="0" t="n">
        <f aca="false">C283*C283*$F$83*$B$81</f>
        <v>0.23049091884117</v>
      </c>
      <c r="F283" s="0" t="n">
        <f aca="false">F282+E283</f>
        <v>183.461509344152</v>
      </c>
      <c r="G283" s="0" t="n">
        <f aca="false">(C283/30)*(C283/30)*0.02*$B$81</f>
        <v>0.00192366869049312</v>
      </c>
      <c r="H283" s="0" t="n">
        <f aca="false">H282+G283</f>
        <v>1.53116297687698</v>
      </c>
    </row>
    <row r="284" customFormat="false" ht="13.8" hidden="false" customHeight="false" outlineLevel="0" collapsed="false">
      <c r="A284" s="0" t="n">
        <f aca="false">A283+$B$81</f>
        <v>0.0196999999999999</v>
      </c>
      <c r="B284" s="0" t="n">
        <f aca="false">B283-(C283/$B$78)*($B$81)</f>
        <v>7.68093564706027</v>
      </c>
      <c r="C284" s="18" t="n">
        <f aca="false">B284/($B$79+$B$72)</f>
        <v>924.84667794699</v>
      </c>
      <c r="E284" s="0" t="n">
        <f aca="false">C284*C284*$F$83*$B$81</f>
        <v>0.227745870337898</v>
      </c>
      <c r="F284" s="0" t="n">
        <f aca="false">F283+E284</f>
        <v>183.68925521449</v>
      </c>
      <c r="G284" s="0" t="n">
        <f aca="false">(C284/30)*(C284/30)*0.02*$B$81</f>
        <v>0.00190075861713241</v>
      </c>
      <c r="H284" s="0" t="n">
        <f aca="false">H283+G284</f>
        <v>1.53306373549411</v>
      </c>
    </row>
    <row r="285" customFormat="false" ht="13.8" hidden="false" customHeight="false" outlineLevel="0" collapsed="false">
      <c r="A285" s="0" t="n">
        <f aca="false">A284+$B$81</f>
        <v>0.0197999999999999</v>
      </c>
      <c r="B285" s="0" t="n">
        <f aca="false">B284-(C284/$B$78)*($B$81)</f>
        <v>7.6350603158129</v>
      </c>
      <c r="C285" s="18" t="n">
        <f aca="false">B285/($B$79+$B$72)</f>
        <v>919.322917606662</v>
      </c>
      <c r="E285" s="0" t="n">
        <f aca="false">C285*C285*$F$83*$B$81</f>
        <v>0.225033514191111</v>
      </c>
      <c r="F285" s="0" t="n">
        <f aca="false">F284+E285</f>
        <v>183.914288728681</v>
      </c>
      <c r="G285" s="0" t="n">
        <f aca="false">(C285/30)*(C285/30)*0.02*$B$81</f>
        <v>0.00187812139297072</v>
      </c>
      <c r="H285" s="0" t="n">
        <f aca="false">H284+G285</f>
        <v>1.53494185688708</v>
      </c>
    </row>
    <row r="286" customFormat="false" ht="13.8" hidden="false" customHeight="false" outlineLevel="0" collapsed="false">
      <c r="A286" s="0" t="n">
        <f aca="false">A285+$B$81</f>
        <v>0.0198999999999999</v>
      </c>
      <c r="B286" s="0" t="n">
        <f aca="false">B285-(C285/$B$78)*($B$81)</f>
        <v>7.58945898061416</v>
      </c>
      <c r="C286" s="18" t="n">
        <f aca="false">B286/($B$79+$B$72)</f>
        <v>913.832148603195</v>
      </c>
      <c r="E286" s="0" t="n">
        <f aca="false">C286*C286*$F$83*$B$81</f>
        <v>0.222353461048792</v>
      </c>
      <c r="F286" s="0" t="n">
        <f aca="false">F285+E286</f>
        <v>184.13664218973</v>
      </c>
      <c r="G286" s="0" t="n">
        <f aca="false">(C286/30)*(C286/30)*0.02*$B$81</f>
        <v>0.00185575376849051</v>
      </c>
      <c r="H286" s="0" t="n">
        <f aca="false">H285+G286</f>
        <v>1.53679761065557</v>
      </c>
    </row>
    <row r="287" customFormat="false" ht="13.8" hidden="false" customHeight="false" outlineLevel="0" collapsed="false">
      <c r="A287" s="0" t="n">
        <f aca="false">A286+$B$81</f>
        <v>0.0199999999999999</v>
      </c>
      <c r="B287" s="0" t="n">
        <f aca="false">B286-(C286/$B$78)*($B$81)</f>
        <v>7.544130004989</v>
      </c>
      <c r="C287" s="18" t="n">
        <f aca="false">B287/($B$79+$B$72)</f>
        <v>908.374173891779</v>
      </c>
      <c r="E287" s="0" t="n">
        <f aca="false">C287*C287*$F$83*$B$81</f>
        <v>0.219705326195939</v>
      </c>
      <c r="F287" s="0" t="n">
        <f aca="false">F286+E287</f>
        <v>184.356347515926</v>
      </c>
      <c r="G287" s="0" t="n">
        <f aca="false">(C287/30)*(C287/30)*0.02*$B$81</f>
        <v>0.0018336525328746</v>
      </c>
      <c r="H287" s="0" t="n">
        <f aca="false">H286+G287</f>
        <v>1.53863126318845</v>
      </c>
    </row>
    <row r="288" customFormat="false" ht="13.8" hidden="false" customHeight="false" outlineLevel="0" collapsed="false">
      <c r="C288" s="18"/>
    </row>
    <row r="289" customFormat="false" ht="13.8" hidden="false" customHeight="false" outlineLevel="0" collapsed="false">
      <c r="C289" s="18"/>
    </row>
    <row r="290" customFormat="false" ht="13.8" hidden="false" customHeight="false" outlineLevel="0" collapsed="false">
      <c r="C290" s="18"/>
    </row>
    <row r="291" customFormat="false" ht="13.8" hidden="false" customHeight="false" outlineLevel="0" collapsed="false">
      <c r="C291" s="18"/>
    </row>
    <row r="292" customFormat="false" ht="13.8" hidden="false" customHeight="false" outlineLevel="0" collapsed="false">
      <c r="C292" s="18"/>
    </row>
    <row r="293" customFormat="false" ht="13.8" hidden="false" customHeight="false" outlineLevel="0" collapsed="false">
      <c r="C293" s="18"/>
    </row>
    <row r="294" customFormat="false" ht="13.8" hidden="false" customHeight="false" outlineLevel="0" collapsed="false">
      <c r="C294" s="18"/>
    </row>
    <row r="295" customFormat="false" ht="13.8" hidden="false" customHeight="false" outlineLevel="0" collapsed="false">
      <c r="C295" s="18"/>
    </row>
    <row r="296" customFormat="false" ht="13.8" hidden="false" customHeight="false" outlineLevel="0" collapsed="false">
      <c r="C296" s="18"/>
    </row>
    <row r="297" customFormat="false" ht="13.8" hidden="false" customHeight="false" outlineLevel="0" collapsed="false">
      <c r="C297" s="18"/>
    </row>
  </sheetData>
  <mergeCells count="2">
    <mergeCell ref="A36:A40"/>
    <mergeCell ref="B36:B4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L360"/>
  <sheetViews>
    <sheetView showFormulas="false" showGridLines="true" showRowColHeaders="true" showZeros="true" rightToLeft="false" tabSelected="true" showOutlineSymbols="true" defaultGridColor="true" view="normal" topLeftCell="A73" colorId="64" zoomScale="85" zoomScaleNormal="85" zoomScalePageLayoutView="100" workbookViewId="0">
      <selection pane="topLeft" activeCell="B73" activeCellId="0" sqref="B73"/>
    </sheetView>
  </sheetViews>
  <sheetFormatPr defaultColWidth="8.34375" defaultRowHeight="15" zeroHeight="false" outlineLevelRow="0" outlineLevelCol="0"/>
  <cols>
    <col collapsed="false" customWidth="true" hidden="false" outlineLevel="0" max="1" min="1" style="0" width="21.43"/>
    <col collapsed="false" customWidth="true" hidden="false" outlineLevel="0" max="2" min="2" style="0" width="19"/>
    <col collapsed="false" customWidth="true" hidden="false" outlineLevel="0" max="3" min="3" style="0" width="37.86"/>
    <col collapsed="false" customWidth="true" hidden="false" outlineLevel="0" max="5" min="5" style="0" width="26.59"/>
    <col collapsed="false" customWidth="true" hidden="false" outlineLevel="0" max="6" min="6" style="0" width="30.28"/>
    <col collapsed="false" customWidth="true" hidden="false" outlineLevel="0" max="7" min="7" style="0" width="34.86"/>
    <col collapsed="false" customWidth="true" hidden="false" outlineLevel="0" max="12" min="12" style="0" width="10.99"/>
  </cols>
  <sheetData>
    <row r="2" customFormat="false" ht="15" hidden="false" customHeight="false" outlineLevel="0" collapsed="false">
      <c r="A2" s="0" t="s">
        <v>23</v>
      </c>
    </row>
    <row r="3" customFormat="false" ht="15" hidden="false" customHeight="false" outlineLevel="0" collapsed="false">
      <c r="A3" s="0" t="s">
        <v>24</v>
      </c>
      <c r="B3" s="0" t="n">
        <v>4</v>
      </c>
      <c r="C3" s="0" t="s">
        <v>25</v>
      </c>
    </row>
    <row r="4" customFormat="false" ht="15" hidden="false" customHeight="false" outlineLevel="0" collapsed="false">
      <c r="A4" s="0" t="s">
        <v>26</v>
      </c>
      <c r="B4" s="27" t="n">
        <f aca="false">PI()*B3*B3/4</f>
        <v>12.5663706143592</v>
      </c>
      <c r="C4" s="0" t="s">
        <v>27</v>
      </c>
    </row>
    <row r="5" customFormat="false" ht="15" hidden="false" customHeight="false" outlineLevel="0" collapsed="false">
      <c r="A5" s="0" t="s">
        <v>28</v>
      </c>
      <c r="B5" s="27" t="n">
        <v>0.0195</v>
      </c>
      <c r="C5" s="0" t="s">
        <v>29</v>
      </c>
    </row>
    <row r="6" customFormat="false" ht="15" hidden="false" customHeight="false" outlineLevel="0" collapsed="false">
      <c r="A6" s="0" t="s">
        <v>30</v>
      </c>
      <c r="B6" s="28" t="n">
        <f aca="false">B5/B4</f>
        <v>0.00155176069514598</v>
      </c>
      <c r="C6" s="0" t="s">
        <v>31</v>
      </c>
    </row>
    <row r="7" customFormat="false" ht="15" hidden="false" customHeight="false" outlineLevel="0" collapsed="false">
      <c r="A7" s="0" t="s">
        <v>32</v>
      </c>
      <c r="B7" s="27" t="n">
        <v>0.15</v>
      </c>
      <c r="C7" s="0" t="s">
        <v>33</v>
      </c>
    </row>
    <row r="8" customFormat="false" ht="15" hidden="false" customHeight="false" outlineLevel="0" collapsed="false">
      <c r="A8" s="0" t="s">
        <v>30</v>
      </c>
      <c r="B8" s="29" t="n">
        <f aca="false">B7*B6</f>
        <v>0.000232764104271897</v>
      </c>
      <c r="C8" s="0" t="s">
        <v>5</v>
      </c>
    </row>
    <row r="14" customFormat="false" ht="15" hidden="false" customHeight="false" outlineLevel="0" collapsed="false">
      <c r="A14" s="0" t="s">
        <v>34</v>
      </c>
      <c r="B14" s="1" t="n">
        <v>1.68E-008</v>
      </c>
      <c r="D14" s="1"/>
    </row>
    <row r="15" customFormat="false" ht="15" hidden="false" customHeight="false" outlineLevel="0" collapsed="false">
      <c r="A15" s="0" t="s">
        <v>35</v>
      </c>
      <c r="B15" s="1" t="n">
        <v>2.65E-008</v>
      </c>
    </row>
    <row r="17" customFormat="false" ht="15" hidden="false" customHeight="false" outlineLevel="0" collapsed="false">
      <c r="A17" s="0" t="s">
        <v>36</v>
      </c>
      <c r="B17" s="1" t="n">
        <f aca="false">B14*1000000</f>
        <v>0.0168</v>
      </c>
      <c r="C17" s="0" t="s">
        <v>37</v>
      </c>
    </row>
    <row r="18" customFormat="false" ht="15" hidden="false" customHeight="false" outlineLevel="0" collapsed="false">
      <c r="A18" s="0" t="s">
        <v>38</v>
      </c>
      <c r="B18" s="1" t="n">
        <f aca="false">B15*1000000</f>
        <v>0.0265</v>
      </c>
      <c r="C18" s="0" t="s">
        <v>37</v>
      </c>
    </row>
    <row r="20" customFormat="false" ht="15" hidden="false" customHeight="false" outlineLevel="0" collapsed="false">
      <c r="A20" s="0" t="s">
        <v>39</v>
      </c>
    </row>
    <row r="21" customFormat="false" ht="15" hidden="false" customHeight="false" outlineLevel="0" collapsed="false">
      <c r="A21" s="0" t="s">
        <v>40</v>
      </c>
      <c r="B21" s="0" t="n">
        <v>10</v>
      </c>
      <c r="C21" s="0" t="s">
        <v>25</v>
      </c>
    </row>
    <row r="22" customFormat="false" ht="15" hidden="false" customHeight="false" outlineLevel="0" collapsed="false">
      <c r="A22" s="0" t="s">
        <v>41</v>
      </c>
      <c r="B22" s="0" t="n">
        <v>10</v>
      </c>
      <c r="C22" s="0" t="s">
        <v>25</v>
      </c>
    </row>
    <row r="23" customFormat="false" ht="15" hidden="false" customHeight="false" outlineLevel="0" collapsed="false">
      <c r="A23" s="0" t="s">
        <v>26</v>
      </c>
      <c r="B23" s="0" t="n">
        <f aca="false">B22*B21</f>
        <v>100</v>
      </c>
      <c r="C23" s="0" t="s">
        <v>27</v>
      </c>
    </row>
    <row r="24" customFormat="false" ht="15" hidden="false" customHeight="false" outlineLevel="0" collapsed="false">
      <c r="A24" s="0" t="s">
        <v>42</v>
      </c>
      <c r="B24" s="0" t="n">
        <v>250</v>
      </c>
      <c r="C24" s="0" t="s">
        <v>25</v>
      </c>
    </row>
    <row r="25" customFormat="false" ht="15" hidden="false" customHeight="false" outlineLevel="0" collapsed="false">
      <c r="A25" s="0" t="s">
        <v>30</v>
      </c>
      <c r="B25" s="1" t="n">
        <f aca="false">B15*1000000/(B21*B22)*B24/1000</f>
        <v>6.625E-005</v>
      </c>
      <c r="C25" s="0" t="s">
        <v>5</v>
      </c>
      <c r="L25" s="0" t="n">
        <f aca="false">0.0000000265*0.25/0.0001</f>
        <v>6.625E-005</v>
      </c>
    </row>
    <row r="26" customFormat="false" ht="15" hidden="false" customHeight="false" outlineLevel="0" collapsed="false">
      <c r="B26" s="1"/>
      <c r="L26" s="0" t="n">
        <f aca="false">L25*1000</f>
        <v>0.06625</v>
      </c>
    </row>
    <row r="28" customFormat="false" ht="15.75" hidden="false" customHeight="false" outlineLevel="0" collapsed="false">
      <c r="A28" s="0" t="s">
        <v>43</v>
      </c>
    </row>
    <row r="29" customFormat="false" ht="15.75" hidden="false" customHeight="false" outlineLevel="0" collapsed="false">
      <c r="A29" s="3" t="s">
        <v>44</v>
      </c>
      <c r="B29" s="4" t="s">
        <v>45</v>
      </c>
      <c r="C29" s="4" t="s">
        <v>46</v>
      </c>
      <c r="E29" s="5"/>
    </row>
    <row r="30" customFormat="false" ht="13.8" hidden="false" customHeight="false" outlineLevel="0" collapsed="false">
      <c r="A30" s="6" t="s">
        <v>47</v>
      </c>
      <c r="B30" s="7" t="n">
        <f aca="false">B31+B32+B33+B36+B41+B43</f>
        <v>19.43</v>
      </c>
      <c r="C30" s="7" t="s">
        <v>48</v>
      </c>
      <c r="E30" s="5"/>
    </row>
    <row r="31" customFormat="false" ht="23.95" hidden="false" customHeight="false" outlineLevel="0" collapsed="false">
      <c r="A31" s="8" t="s">
        <v>49</v>
      </c>
      <c r="B31" s="9" t="n">
        <v>5.2</v>
      </c>
      <c r="C31" s="9" t="s">
        <v>50</v>
      </c>
    </row>
    <row r="32" customFormat="false" ht="23.95" hidden="false" customHeight="false" outlineLevel="0" collapsed="false">
      <c r="A32" s="8" t="s">
        <v>51</v>
      </c>
      <c r="B32" s="9" t="n">
        <v>5.2</v>
      </c>
      <c r="C32" s="9" t="s">
        <v>52</v>
      </c>
    </row>
    <row r="33" customFormat="false" ht="30.75" hidden="false" customHeight="false" outlineLevel="0" collapsed="false">
      <c r="A33" s="8" t="s">
        <v>23</v>
      </c>
      <c r="B33" s="9" t="n">
        <v>0.5</v>
      </c>
      <c r="C33" s="9" t="s">
        <v>53</v>
      </c>
    </row>
    <row r="34" customFormat="false" ht="13.8" hidden="false" customHeight="false" outlineLevel="0" collapsed="false">
      <c r="A34" s="8" t="s">
        <v>54</v>
      </c>
      <c r="B34" s="9" t="n">
        <v>6</v>
      </c>
      <c r="C34" s="9" t="s">
        <v>55</v>
      </c>
    </row>
    <row r="35" customFormat="false" ht="30.75" hidden="false" customHeight="false" outlineLevel="0" collapsed="false">
      <c r="A35" s="8" t="s">
        <v>56</v>
      </c>
      <c r="B35" s="9" t="n">
        <v>0</v>
      </c>
      <c r="C35" s="9" t="s">
        <v>57</v>
      </c>
    </row>
    <row r="36" customFormat="false" ht="15" hidden="false" customHeight="true" outlineLevel="0" collapsed="false">
      <c r="A36" s="3" t="s">
        <v>58</v>
      </c>
      <c r="B36" s="3" t="n">
        <v>0.1</v>
      </c>
      <c r="C36" s="10" t="s">
        <v>59</v>
      </c>
    </row>
    <row r="37" customFormat="false" ht="15" hidden="false" customHeight="false" outlineLevel="0" collapsed="false">
      <c r="A37" s="3"/>
      <c r="B37" s="3"/>
      <c r="C37" s="10" t="s">
        <v>60</v>
      </c>
    </row>
    <row r="38" customFormat="false" ht="15" hidden="false" customHeight="false" outlineLevel="0" collapsed="false">
      <c r="A38" s="3"/>
      <c r="B38" s="3"/>
      <c r="C38" s="10" t="s">
        <v>61</v>
      </c>
    </row>
    <row r="39" customFormat="false" ht="15" hidden="false" customHeight="false" outlineLevel="0" collapsed="false">
      <c r="A39" s="3"/>
      <c r="B39" s="3"/>
      <c r="C39" s="10" t="s">
        <v>62</v>
      </c>
    </row>
    <row r="40" customFormat="false" ht="15.75" hidden="false" customHeight="false" outlineLevel="0" collapsed="false">
      <c r="A40" s="3"/>
      <c r="B40" s="3"/>
      <c r="C40" s="9" t="s">
        <v>63</v>
      </c>
    </row>
    <row r="41" customFormat="false" ht="15.75" hidden="false" customHeight="false" outlineLevel="0" collapsed="false">
      <c r="A41" s="8" t="s">
        <v>64</v>
      </c>
      <c r="B41" s="9" t="n">
        <v>0.1</v>
      </c>
      <c r="C41" s="9"/>
    </row>
    <row r="42" customFormat="false" ht="15.75" hidden="false" customHeight="false" outlineLevel="0" collapsed="false">
      <c r="A42" s="8"/>
      <c r="B42" s="9"/>
      <c r="C42" s="9"/>
    </row>
    <row r="43" customFormat="false" ht="13.8" hidden="false" customHeight="false" outlineLevel="0" collapsed="false">
      <c r="A43" s="11" t="s">
        <v>65</v>
      </c>
      <c r="B43" s="12" t="n">
        <f aca="false">B44/B45</f>
        <v>8.33</v>
      </c>
      <c r="C43" s="13" t="s">
        <v>66</v>
      </c>
    </row>
    <row r="44" customFormat="false" ht="13.8" hidden="false" customHeight="false" outlineLevel="0" collapsed="false">
      <c r="A44" s="11" t="s">
        <v>67</v>
      </c>
      <c r="B44" s="12" t="n">
        <v>8.33</v>
      </c>
      <c r="C44" s="13"/>
    </row>
    <row r="45" customFormat="false" ht="23.95" hidden="false" customHeight="false" outlineLevel="0" collapsed="false">
      <c r="A45" s="8" t="s">
        <v>68</v>
      </c>
      <c r="B45" s="9" t="n">
        <v>1</v>
      </c>
      <c r="C45" s="9" t="s">
        <v>69</v>
      </c>
    </row>
    <row r="46" customFormat="false" ht="13.8" hidden="false" customHeight="false" outlineLevel="0" collapsed="false">
      <c r="A46" s="8" t="s">
        <v>70</v>
      </c>
      <c r="B46" s="9" t="n">
        <v>0.85</v>
      </c>
      <c r="C46" s="9" t="s">
        <v>71</v>
      </c>
    </row>
    <row r="47" customFormat="false" ht="75.75" hidden="false" customHeight="false" outlineLevel="0" collapsed="false">
      <c r="A47" s="8" t="s">
        <v>72</v>
      </c>
      <c r="B47" s="9" t="s">
        <v>73</v>
      </c>
      <c r="C47" s="9" t="s">
        <v>74</v>
      </c>
    </row>
    <row r="48" customFormat="false" ht="30.75" hidden="false" customHeight="false" outlineLevel="0" collapsed="false">
      <c r="A48" s="8" t="s">
        <v>75</v>
      </c>
      <c r="B48" s="9" t="s">
        <v>76</v>
      </c>
      <c r="C48" s="9" t="s">
        <v>77</v>
      </c>
    </row>
    <row r="49" customFormat="false" ht="45.75" hidden="false" customHeight="true" outlineLevel="0" collapsed="false">
      <c r="A49" s="11" t="s">
        <v>78</v>
      </c>
      <c r="B49" s="14" t="n">
        <f aca="false">1/(1/B53+1/B57+1/B61)</f>
        <v>7.0884153544807</v>
      </c>
      <c r="C49" s="13" t="s">
        <v>79</v>
      </c>
    </row>
    <row r="50" customFormat="false" ht="54.75" hidden="false" customHeight="true" outlineLevel="0" collapsed="false">
      <c r="A50" s="8" t="s">
        <v>80</v>
      </c>
      <c r="B50" s="9" t="n">
        <v>20</v>
      </c>
      <c r="C50" s="9" t="s">
        <v>81</v>
      </c>
    </row>
    <row r="51" customFormat="false" ht="33.75" hidden="false" customHeight="true" outlineLevel="0" collapsed="false">
      <c r="A51" s="8" t="s">
        <v>82</v>
      </c>
      <c r="B51" s="9" t="n">
        <v>0.32</v>
      </c>
      <c r="C51" s="9" t="s">
        <v>77</v>
      </c>
    </row>
    <row r="52" customFormat="false" ht="48" hidden="false" customHeight="true" outlineLevel="0" collapsed="false">
      <c r="A52" s="8" t="s">
        <v>83</v>
      </c>
      <c r="B52" s="9" t="n">
        <v>0.21</v>
      </c>
      <c r="C52" s="9" t="s">
        <v>84</v>
      </c>
    </row>
    <row r="53" customFormat="false" ht="15.75" hidden="false" customHeight="false" outlineLevel="0" collapsed="false">
      <c r="A53" s="15" t="s">
        <v>85</v>
      </c>
      <c r="B53" s="16" t="n">
        <f aca="false">SUM(B50:B52)</f>
        <v>20.53</v>
      </c>
      <c r="C53" s="16"/>
    </row>
    <row r="54" customFormat="false" ht="27" hidden="false" customHeight="true" outlineLevel="0" collapsed="false">
      <c r="A54" s="8" t="s">
        <v>86</v>
      </c>
      <c r="B54" s="9" t="n">
        <v>20</v>
      </c>
      <c r="C54" s="9" t="s">
        <v>81</v>
      </c>
    </row>
    <row r="55" customFormat="false" ht="30" hidden="false" customHeight="true" outlineLevel="0" collapsed="false">
      <c r="A55" s="8" t="s">
        <v>87</v>
      </c>
      <c r="B55" s="9" t="n">
        <v>0.69</v>
      </c>
      <c r="C55" s="9" t="s">
        <v>88</v>
      </c>
    </row>
    <row r="56" customFormat="false" ht="30" hidden="false" customHeight="true" outlineLevel="0" collapsed="false">
      <c r="A56" s="8" t="s">
        <v>89</v>
      </c>
      <c r="B56" s="9" t="n">
        <v>0.58</v>
      </c>
      <c r="C56" s="9" t="s">
        <v>90</v>
      </c>
    </row>
    <row r="57" customFormat="false" ht="26.25" hidden="false" customHeight="true" outlineLevel="0" collapsed="false">
      <c r="A57" s="15" t="s">
        <v>91</v>
      </c>
      <c r="B57" s="16" t="n">
        <f aca="false">SUM(B54:B56)</f>
        <v>21.27</v>
      </c>
      <c r="C57" s="16"/>
    </row>
    <row r="58" customFormat="false" ht="25.5" hidden="false" customHeight="true" outlineLevel="0" collapsed="false">
      <c r="A58" s="8" t="s">
        <v>92</v>
      </c>
      <c r="B58" s="9" t="n">
        <v>20</v>
      </c>
      <c r="C58" s="9" t="s">
        <v>81</v>
      </c>
    </row>
    <row r="59" customFormat="false" ht="30.75" hidden="false" customHeight="true" outlineLevel="0" collapsed="false">
      <c r="A59" s="8" t="s">
        <v>93</v>
      </c>
      <c r="B59" s="9" t="n">
        <v>1.1</v>
      </c>
      <c r="C59" s="9" t="s">
        <v>94</v>
      </c>
    </row>
    <row r="60" customFormat="false" ht="31.5" hidden="false" customHeight="true" outlineLevel="0" collapsed="false">
      <c r="A60" s="8" t="s">
        <v>95</v>
      </c>
      <c r="B60" s="9" t="n">
        <v>0.95</v>
      </c>
      <c r="C60" s="9" t="s">
        <v>96</v>
      </c>
    </row>
    <row r="61" customFormat="false" ht="35.25" hidden="false" customHeight="true" outlineLevel="0" collapsed="false">
      <c r="A61" s="15" t="s">
        <v>97</v>
      </c>
      <c r="B61" s="16" t="n">
        <f aca="false">SUM(B58:B60)</f>
        <v>22.05</v>
      </c>
      <c r="C61" s="16"/>
    </row>
    <row r="62" customFormat="false" ht="35.25" hidden="false" customHeight="true" outlineLevel="0" collapsed="false">
      <c r="A62" s="15" t="s">
        <v>47</v>
      </c>
      <c r="B62" s="17" t="n">
        <f aca="false">B43+SUM(B31:B41)</f>
        <v>25.43</v>
      </c>
      <c r="C62" s="16" t="s">
        <v>48</v>
      </c>
    </row>
    <row r="64" customFormat="false" ht="13.8" hidden="false" customHeight="false" outlineLevel="0" collapsed="false">
      <c r="A64" s="0" t="s">
        <v>161</v>
      </c>
      <c r="B64" s="0" t="n">
        <f aca="false">270/2</f>
        <v>135</v>
      </c>
      <c r="C64" s="0" t="s">
        <v>162</v>
      </c>
    </row>
    <row r="65" customFormat="false" ht="13.8" hidden="false" customHeight="false" outlineLevel="0" collapsed="false"/>
    <row r="66" customFormat="false" ht="15" hidden="false" customHeight="false" outlineLevel="0" collapsed="false">
      <c r="A66" s="0" t="s">
        <v>98</v>
      </c>
      <c r="B66" s="0" t="n">
        <v>25</v>
      </c>
      <c r="C66" s="0" t="s">
        <v>99</v>
      </c>
    </row>
    <row r="67" customFormat="false" ht="15" hidden="false" customHeight="false" outlineLevel="0" collapsed="false">
      <c r="A67" s="0" t="s">
        <v>100</v>
      </c>
      <c r="B67" s="18" t="n">
        <f aca="false">B66*1000/(B62+B64)</f>
        <v>155.831203640217</v>
      </c>
      <c r="C67" s="0" t="s">
        <v>101</v>
      </c>
    </row>
    <row r="69" customFormat="false" ht="15" hidden="false" customHeight="false" outlineLevel="0" collapsed="false">
      <c r="A69" s="0" t="s">
        <v>102</v>
      </c>
      <c r="B69" s="18" t="n">
        <f aca="false">B67/B45/3</f>
        <v>51.943734546739</v>
      </c>
      <c r="C69" s="0" t="s">
        <v>103</v>
      </c>
    </row>
    <row r="71" customFormat="false" ht="13.8" hidden="false" customHeight="false" outlineLevel="0" collapsed="false"/>
    <row r="72" customFormat="false" ht="13.8" hidden="false" customHeight="false" outlineLevel="0" collapsed="false">
      <c r="A72" s="0" t="s">
        <v>104</v>
      </c>
      <c r="B72" s="0" t="n">
        <v>25</v>
      </c>
      <c r="C72" s="0" t="s">
        <v>15</v>
      </c>
    </row>
    <row r="73" customFormat="false" ht="13.8" hidden="false" customHeight="false" outlineLevel="0" collapsed="false">
      <c r="F73" s="19"/>
    </row>
    <row r="74" customFormat="false" ht="13.8" hidden="false" customHeight="false" outlineLevel="0" collapsed="false">
      <c r="A74" s="0" t="s">
        <v>109</v>
      </c>
      <c r="B74" s="20" t="n">
        <f aca="false">B30/1000</f>
        <v>0.01943</v>
      </c>
      <c r="C74" s="0" t="s">
        <v>5</v>
      </c>
      <c r="F74" s="1"/>
    </row>
    <row r="75" customFormat="false" ht="13.8" hidden="false" customHeight="false" outlineLevel="0" collapsed="false">
      <c r="A75" s="0" t="s">
        <v>112</v>
      </c>
      <c r="B75" s="18" t="n">
        <f aca="false">B72/B74</f>
        <v>1286.67009778693</v>
      </c>
      <c r="C75" s="0" t="s">
        <v>7</v>
      </c>
      <c r="F75" s="1"/>
    </row>
    <row r="76" customFormat="false" ht="13.8" hidden="false" customHeight="false" outlineLevel="0" collapsed="false">
      <c r="A76" s="0" t="s">
        <v>43</v>
      </c>
      <c r="B76" s="0" t="n">
        <v>39000</v>
      </c>
      <c r="C76" s="0" t="s">
        <v>114</v>
      </c>
      <c r="F76" s="1"/>
    </row>
    <row r="77" customFormat="false" ht="13.8" hidden="false" customHeight="false" outlineLevel="0" collapsed="false">
      <c r="A77" s="0" t="s">
        <v>116</v>
      </c>
      <c r="B77" s="0" t="n">
        <f aca="false">B76*3</f>
        <v>117000</v>
      </c>
      <c r="C77" s="0" t="s">
        <v>114</v>
      </c>
    </row>
    <row r="78" customFormat="false" ht="13.8" hidden="false" customHeight="false" outlineLevel="0" collapsed="false">
      <c r="A78" s="0" t="s">
        <v>68</v>
      </c>
      <c r="B78" s="0" t="n">
        <v>1</v>
      </c>
    </row>
    <row r="79" customFormat="false" ht="13.8" hidden="false" customHeight="false" outlineLevel="0" collapsed="false">
      <c r="A79" s="0" t="s">
        <v>118</v>
      </c>
      <c r="B79" s="0" t="n">
        <f aca="false">B78*B77</f>
        <v>117000</v>
      </c>
      <c r="C79" s="0" t="s">
        <v>114</v>
      </c>
      <c r="E79" s="21"/>
    </row>
    <row r="80" customFormat="false" ht="13.8" hidden="false" customHeight="false" outlineLevel="0" collapsed="false">
      <c r="A80" s="0" t="s">
        <v>118</v>
      </c>
      <c r="B80" s="0" t="n">
        <f aca="false">B79/1000000</f>
        <v>0.117</v>
      </c>
      <c r="C80" s="0" t="s">
        <v>120</v>
      </c>
      <c r="E80" s="22"/>
      <c r="F80" s="1"/>
    </row>
    <row r="81" customFormat="false" ht="13.8" hidden="false" customHeight="false" outlineLevel="0" collapsed="false">
      <c r="A81" s="0" t="s">
        <v>56</v>
      </c>
      <c r="B81" s="20" t="n">
        <v>0.135</v>
      </c>
      <c r="C81" s="0" t="s">
        <v>5</v>
      </c>
      <c r="E81" s="21"/>
    </row>
    <row r="82" customFormat="false" ht="13.8" hidden="false" customHeight="false" outlineLevel="0" collapsed="false">
      <c r="A82" s="0" t="s">
        <v>124</v>
      </c>
      <c r="B82" s="20"/>
      <c r="E82" s="21"/>
    </row>
    <row r="83" customFormat="false" ht="13.8" hidden="false" customHeight="false" outlineLevel="0" collapsed="false">
      <c r="A83" s="0" t="s">
        <v>125</v>
      </c>
      <c r="B83" s="0" t="n">
        <v>0.001</v>
      </c>
      <c r="C83" s="0" t="s">
        <v>126</v>
      </c>
    </row>
    <row r="84" customFormat="false" ht="13.8" hidden="false" customHeight="false" outlineLevel="0" collapsed="false">
      <c r="F84" s="23"/>
    </row>
    <row r="85" customFormat="false" ht="13.8" hidden="false" customHeight="false" outlineLevel="0" collapsed="false">
      <c r="F85" s="23"/>
    </row>
    <row r="86" customFormat="false" ht="13.8" hidden="false" customHeight="false" outlineLevel="0" collapsed="false">
      <c r="F86" s="23"/>
    </row>
    <row r="87" customFormat="false" ht="13.8" hidden="false" customHeight="false" outlineLevel="0" collapsed="false">
      <c r="F87" s="23"/>
    </row>
    <row r="88" customFormat="false" ht="13.8" hidden="false" customHeight="false" outlineLevel="0" collapsed="false">
      <c r="A88" s="0" t="s">
        <v>130</v>
      </c>
      <c r="B88" s="0" t="s">
        <v>131</v>
      </c>
      <c r="C88" s="0" t="s">
        <v>132</v>
      </c>
      <c r="E88" s="0" t="s">
        <v>133</v>
      </c>
      <c r="F88" s="23"/>
    </row>
    <row r="89" customFormat="false" ht="13.8" hidden="false" customHeight="false" outlineLevel="0" collapsed="false">
      <c r="A89" s="0" t="n">
        <v>0</v>
      </c>
      <c r="B89" s="0" t="n">
        <f aca="false">B72</f>
        <v>25</v>
      </c>
      <c r="C89" s="18" t="n">
        <f aca="false">B89/($B$81+$B$74)</f>
        <v>161.885643981092</v>
      </c>
      <c r="E89" s="0" t="n">
        <f aca="false">C89*C89*$F$85*$B$83</f>
        <v>0</v>
      </c>
      <c r="F89" s="24" t="n">
        <f aca="false">E89</f>
        <v>0</v>
      </c>
      <c r="G89" s="0" t="n">
        <f aca="false">(C89/30)*(C89/30)*0.02*$B$83</f>
        <v>0.000582376927270506</v>
      </c>
      <c r="H89" s="0" t="n">
        <f aca="false">G89</f>
        <v>0.000582376927270506</v>
      </c>
    </row>
    <row r="90" customFormat="false" ht="13.8" hidden="false" customHeight="false" outlineLevel="0" collapsed="false">
      <c r="A90" s="0" t="n">
        <f aca="false">A89+$B$83</f>
        <v>0.001</v>
      </c>
      <c r="B90" s="0" t="n">
        <f aca="false">B89-(C89/$B$80)*($B$83)</f>
        <v>23.6163620172556</v>
      </c>
      <c r="C90" s="18" t="n">
        <f aca="false">B90/($B$81+$B$74)</f>
        <v>152.925998946161</v>
      </c>
      <c r="E90" s="0" t="n">
        <f aca="false">C90*C90*$F$85*$B$83</f>
        <v>0</v>
      </c>
      <c r="F90" s="0" t="n">
        <f aca="false">F89+E90</f>
        <v>0</v>
      </c>
      <c r="G90" s="0" t="n">
        <f aca="false">(C90/30)*(C90/30)*0.02*$B$83</f>
        <v>0.000519696914526249</v>
      </c>
      <c r="H90" s="0" t="n">
        <f aca="false">H89+G90</f>
        <v>0.00110207384179676</v>
      </c>
    </row>
    <row r="91" customFormat="false" ht="13.8" hidden="false" customHeight="false" outlineLevel="0" collapsed="false">
      <c r="A91" s="0" t="n">
        <f aca="false">A90+$B$83</f>
        <v>0.002</v>
      </c>
      <c r="B91" s="0" t="n">
        <f aca="false">B90-(C90/$B$80)*($B$83)</f>
        <v>22.309302197203</v>
      </c>
      <c r="C91" s="18" t="n">
        <f aca="false">B91/($B$81+$B$74)</f>
        <v>144.46223011852</v>
      </c>
      <c r="E91" s="0" t="n">
        <f aca="false">C91*C91*$F$85*$B$83</f>
        <v>0</v>
      </c>
      <c r="F91" s="0" t="n">
        <f aca="false">F90+E91</f>
        <v>0</v>
      </c>
      <c r="G91" s="0" t="n">
        <f aca="false">(C91/30)*(C91/30)*0.02*$B$83</f>
        <v>0.000463763020684802</v>
      </c>
      <c r="H91" s="0" t="n">
        <f aca="false">H90+G91</f>
        <v>0.00156583686248156</v>
      </c>
    </row>
    <row r="92" customFormat="false" ht="13.8" hidden="false" customHeight="false" outlineLevel="0" collapsed="false">
      <c r="A92" s="0" t="n">
        <f aca="false">A91+$B$83</f>
        <v>0.003</v>
      </c>
      <c r="B92" s="0" t="n">
        <f aca="false">B91-(C91/$B$80)*($B$83)</f>
        <v>21.0745822816601</v>
      </c>
      <c r="C92" s="18" t="n">
        <f aca="false">B92/($B$81+$B$74)</f>
        <v>136.466892971962</v>
      </c>
      <c r="E92" s="0" t="n">
        <f aca="false">C92*C92*$F$85*$B$83</f>
        <v>0</v>
      </c>
      <c r="F92" s="0" t="n">
        <f aca="false">F91+E92</f>
        <v>0</v>
      </c>
      <c r="G92" s="0" t="n">
        <f aca="false">(C92/30)*(C92/30)*0.02*$B$83</f>
        <v>0.000413849175053798</v>
      </c>
      <c r="H92" s="0" t="n">
        <f aca="false">H91+G92</f>
        <v>0.00197968603753535</v>
      </c>
    </row>
    <row r="93" customFormat="false" ht="13.8" hidden="false" customHeight="false" outlineLevel="0" collapsed="false">
      <c r="A93" s="0" t="n">
        <f aca="false">A92+$B$83</f>
        <v>0.004</v>
      </c>
      <c r="B93" s="0" t="n">
        <f aca="false">B92-(C92/$B$80)*($B$83)</f>
        <v>19.908198581045</v>
      </c>
      <c r="C93" s="18" t="n">
        <f aca="false">B93/($B$81+$B$74)</f>
        <v>128.914061911837</v>
      </c>
      <c r="E93" s="0" t="n">
        <f aca="false">C93*C93*$F$85*$B$83</f>
        <v>0</v>
      </c>
      <c r="F93" s="0" t="n">
        <f aca="false">F92+E93</f>
        <v>0</v>
      </c>
      <c r="G93" s="0" t="n">
        <f aca="false">(C93/30)*(C93/30)*0.02*$B$83</f>
        <v>0.000369307452413533</v>
      </c>
      <c r="H93" s="0" t="n">
        <f aca="false">H92+G93</f>
        <v>0.00234899348994889</v>
      </c>
    </row>
    <row r="94" customFormat="false" ht="13.8" hidden="false" customHeight="false" outlineLevel="0" collapsed="false">
      <c r="A94" s="0" t="n">
        <f aca="false">A93+$B$83</f>
        <v>0.005</v>
      </c>
      <c r="B94" s="0" t="n">
        <f aca="false">B93-(C93/$B$80)*($B$83)</f>
        <v>18.806368992055</v>
      </c>
      <c r="C94" s="18" t="n">
        <f aca="false">B94/($B$81+$B$74)</f>
        <v>121.779246208994</v>
      </c>
      <c r="E94" s="0" t="n">
        <f aca="false">C94*C94*$F$85*$B$83</f>
        <v>0</v>
      </c>
      <c r="F94" s="0" t="n">
        <f aca="false">F93+E94</f>
        <v>0</v>
      </c>
      <c r="G94" s="0" t="n">
        <f aca="false">(C94/30)*(C94/30)*0.02*$B$83</f>
        <v>0.000329559662382906</v>
      </c>
      <c r="H94" s="0" t="n">
        <f aca="false">H93+G94</f>
        <v>0.00267855315233179</v>
      </c>
    </row>
    <row r="95" customFormat="false" ht="13.8" hidden="false" customHeight="false" outlineLevel="0" collapsed="false">
      <c r="A95" s="0" t="n">
        <f aca="false">A94+$B$83</f>
        <v>0.006</v>
      </c>
      <c r="B95" s="0" t="n">
        <f aca="false">B94-(C94/$B$80)*($B$83)</f>
        <v>17.7655207338584</v>
      </c>
      <c r="C95" s="18" t="n">
        <f aca="false">B95/($B$81+$B$74)</f>
        <v>115.039310586404</v>
      </c>
      <c r="E95" s="0" t="n">
        <f aca="false">C95*C95*$F$85*$B$83</f>
        <v>0</v>
      </c>
      <c r="F95" s="0" t="n">
        <f aca="false">F94+E95</f>
        <v>0</v>
      </c>
      <c r="G95" s="0" t="n">
        <f aca="false">(C95/30)*(C95/30)*0.02*$B$83</f>
        <v>0.000294089844004338</v>
      </c>
      <c r="H95" s="0" t="n">
        <f aca="false">H94+G95</f>
        <v>0.00297264299633613</v>
      </c>
    </row>
    <row r="96" customFormat="false" ht="13.8" hidden="false" customHeight="false" outlineLevel="0" collapsed="false">
      <c r="A96" s="0" t="n">
        <f aca="false">A95+$B$83</f>
        <v>0.007</v>
      </c>
      <c r="B96" s="0" t="n">
        <f aca="false">B95-(C95/$B$80)*($B$83)</f>
        <v>16.7822787630345</v>
      </c>
      <c r="C96" s="18" t="n">
        <f aca="false">B96/($B$81+$B$74)</f>
        <v>108.672400200961</v>
      </c>
      <c r="E96" s="0" t="n">
        <f aca="false">C96*C96*$F$85*$B$83</f>
        <v>0</v>
      </c>
      <c r="F96" s="0" t="n">
        <f aca="false">F95+E96</f>
        <v>0</v>
      </c>
      <c r="G96" s="0" t="n">
        <f aca="false">(C96/30)*(C96/30)*0.02*$B$83</f>
        <v>0.000262437568120842</v>
      </c>
      <c r="H96" s="0" t="n">
        <f aca="false">H95+G96</f>
        <v>0.00323508056445697</v>
      </c>
    </row>
    <row r="97" customFormat="false" ht="13.8" hidden="false" customHeight="false" outlineLevel="0" collapsed="false">
      <c r="A97" s="0" t="n">
        <f aca="false">A96+$B$83</f>
        <v>0.008</v>
      </c>
      <c r="B97" s="0" t="n">
        <f aca="false">B96-(C96/$B$80)*($B$83)</f>
        <v>15.8534548296929</v>
      </c>
      <c r="C97" s="18" t="n">
        <f aca="false">B97/($B$81+$B$74)</f>
        <v>102.657869777199</v>
      </c>
      <c r="E97" s="0" t="n">
        <f aca="false">C97*C97*$F$85*$B$83</f>
        <v>0</v>
      </c>
      <c r="F97" s="0" t="n">
        <f aca="false">F96+E97</f>
        <v>0</v>
      </c>
      <c r="G97" s="0" t="n">
        <f aca="false">(C97/30)*(C97/30)*0.02*$B$83</f>
        <v>0.000234191960604276</v>
      </c>
      <c r="H97" s="0" t="n">
        <f aca="false">H96+G97</f>
        <v>0.00346927252506125</v>
      </c>
    </row>
    <row r="98" customFormat="false" ht="13.8" hidden="false" customHeight="false" outlineLevel="0" collapsed="false">
      <c r="A98" s="0" t="n">
        <f aca="false">A97+$B$83</f>
        <v>0.009</v>
      </c>
      <c r="B98" s="0" t="n">
        <f aca="false">B97-(C97/$B$80)*($B$83)</f>
        <v>14.9760371392895</v>
      </c>
      <c r="C98" s="18" t="n">
        <f aca="false">B98/($B$81+$B$74)</f>
        <v>96.976216663145</v>
      </c>
      <c r="E98" s="0" t="n">
        <f aca="false">C98*C98*$F$85*$B$83</f>
        <v>0</v>
      </c>
      <c r="F98" s="0" t="n">
        <f aca="false">F97+E98</f>
        <v>0</v>
      </c>
      <c r="G98" s="0" t="n">
        <f aca="false">(C98/30)*(C98/30)*0.02*$B$83</f>
        <v>0.00020898636885105</v>
      </c>
      <c r="H98" s="0" t="n">
        <f aca="false">H97+G98</f>
        <v>0.0036782588939123</v>
      </c>
    </row>
    <row r="99" customFormat="false" ht="13.8" hidden="false" customHeight="false" outlineLevel="0" collapsed="false">
      <c r="A99" s="0" t="n">
        <f aca="false">A98+$B$83</f>
        <v>0.01</v>
      </c>
      <c r="B99" s="0" t="n">
        <f aca="false">B98-(C98/$B$80)*($B$83)</f>
        <v>14.147180586613</v>
      </c>
      <c r="C99" s="18" t="n">
        <f aca="false">B99/($B$81+$B$74)</f>
        <v>91.609017591226</v>
      </c>
      <c r="E99" s="0" t="n">
        <f aca="false">C99*C99*$F$85*$B$83</f>
        <v>0</v>
      </c>
      <c r="F99" s="0" t="n">
        <f aca="false">F98+E99</f>
        <v>0</v>
      </c>
      <c r="G99" s="0" t="n">
        <f aca="false">(C99/30)*(C99/30)*0.02*$B$83</f>
        <v>0.000186493602311768</v>
      </c>
      <c r="H99" s="0" t="n">
        <f aca="false">H98+G99</f>
        <v>0.00386475249622407</v>
      </c>
    </row>
    <row r="100" customFormat="false" ht="13.8" hidden="false" customHeight="false" outlineLevel="0" collapsed="false">
      <c r="A100" s="0" t="n">
        <f aca="false">A99+$B$83</f>
        <v>0.011</v>
      </c>
      <c r="B100" s="0" t="n">
        <f aca="false">B99-(C99/$B$80)*($B$83)</f>
        <v>13.3641975302778</v>
      </c>
      <c r="C100" s="18" t="n">
        <f aca="false">B100/($B$81+$B$74)</f>
        <v>86.5388689391813</v>
      </c>
      <c r="E100" s="0" t="n">
        <f aca="false">C100*C100*$F$85*$B$83</f>
        <v>0</v>
      </c>
      <c r="F100" s="0" t="n">
        <f aca="false">F99+E100</f>
        <v>0</v>
      </c>
      <c r="G100" s="0" t="n">
        <f aca="false">(C100/30)*(C100/30)*0.02*$B$83</f>
        <v>0.000166421685272729</v>
      </c>
      <c r="H100" s="0" t="n">
        <f aca="false">H99+G100</f>
        <v>0.0040311741814968</v>
      </c>
    </row>
    <row r="101" customFormat="false" ht="13.8" hidden="false" customHeight="false" outlineLevel="0" collapsed="false">
      <c r="A101" s="0" t="n">
        <f aca="false">A100+$B$83</f>
        <v>0.012</v>
      </c>
      <c r="B101" s="0" t="n">
        <f aca="false">B100-(C100/$B$80)*($B$83)</f>
        <v>12.6245490778061</v>
      </c>
      <c r="C101" s="18" t="n">
        <f aca="false">B101/($B$81+$B$74)</f>
        <v>81.7493302972618</v>
      </c>
      <c r="E101" s="0" t="n">
        <f aca="false">C101*C101*$F$85*$B$83</f>
        <v>0</v>
      </c>
      <c r="F101" s="0" t="n">
        <f aca="false">F100+E101</f>
        <v>0</v>
      </c>
      <c r="G101" s="0" t="n">
        <f aca="false">(C101/30)*(C101/30)*0.02*$B$83</f>
        <v>0.000148510066756684</v>
      </c>
      <c r="H101" s="0" t="n">
        <f aca="false">H100+G101</f>
        <v>0.00417968424825348</v>
      </c>
    </row>
    <row r="102" customFormat="false" ht="13.8" hidden="false" customHeight="false" outlineLevel="0" collapsed="false">
      <c r="A102" s="0" t="n">
        <f aca="false">A101+$B$83</f>
        <v>0.013</v>
      </c>
      <c r="B102" s="0" t="n">
        <f aca="false">B101-(C101/$B$80)*($B$83)</f>
        <v>11.9258368530432</v>
      </c>
      <c r="C102" s="18" t="n">
        <f aca="false">B102/($B$81+$B$74)</f>
        <v>77.2248711587335</v>
      </c>
      <c r="E102" s="0" t="n">
        <f aca="false">C102*C102*$F$85*$B$83</f>
        <v>0</v>
      </c>
      <c r="F102" s="0" t="n">
        <f aca="false">F101+E102</f>
        <v>0</v>
      </c>
      <c r="G102" s="0" t="n">
        <f aca="false">(C102/30)*(C102/30)*0.02*$B$83</f>
        <v>0.000132526238344066</v>
      </c>
      <c r="H102" s="0" t="n">
        <f aca="false">H101+G102</f>
        <v>0.00431221048659755</v>
      </c>
    </row>
    <row r="103" customFormat="false" ht="13.8" hidden="false" customHeight="false" outlineLevel="0" collapsed="false">
      <c r="A103" s="0" t="n">
        <f aca="false">A102+$B$83</f>
        <v>0.014</v>
      </c>
      <c r="B103" s="0" t="n">
        <f aca="false">B102-(C102/$B$80)*($B$83)</f>
        <v>11.2657952192079</v>
      </c>
      <c r="C103" s="18" t="n">
        <f aca="false">B103/($B$81+$B$74)</f>
        <v>72.9508205608229</v>
      </c>
      <c r="E103" s="0" t="n">
        <f aca="false">C103*C103*$F$85*$B$83</f>
        <v>0</v>
      </c>
      <c r="F103" s="0" t="n">
        <f aca="false">F102+E103</f>
        <v>0</v>
      </c>
      <c r="G103" s="0" t="n">
        <f aca="false">(C103/30)*(C103/30)*0.02*$B$83</f>
        <v>0.000118262716011053</v>
      </c>
      <c r="H103" s="0" t="n">
        <f aca="false">H102+G103</f>
        <v>0.0044304732026086</v>
      </c>
    </row>
    <row r="104" customFormat="false" ht="13.8" hidden="false" customHeight="false" outlineLevel="0" collapsed="false">
      <c r="A104" s="0" t="n">
        <f aca="false">A103+$B$83</f>
        <v>0.015</v>
      </c>
      <c r="B104" s="0" t="n">
        <f aca="false">B103-(C103/$B$80)*($B$83)</f>
        <v>10.6422839323632</v>
      </c>
      <c r="C104" s="18" t="n">
        <f aca="false">B104/($B$81+$B$74)</f>
        <v>68.91331951281</v>
      </c>
      <c r="E104" s="0" t="n">
        <f aca="false">C104*C104*$F$85*$B$83</f>
        <v>0</v>
      </c>
      <c r="F104" s="0" t="n">
        <f aca="false">F103+E104</f>
        <v>0</v>
      </c>
      <c r="G104" s="0" t="n">
        <f aca="false">(C104/30)*(C104/30)*0.02*$B$83</f>
        <v>0.000105534346806103</v>
      </c>
      <c r="H104" s="0" t="n">
        <f aca="false">H103+G104</f>
        <v>0.0045360075494147</v>
      </c>
    </row>
    <row r="105" customFormat="false" ht="13.8" hidden="false" customHeight="false" outlineLevel="0" collapsed="false">
      <c r="A105" s="0" t="n">
        <f aca="false">A104+$B$83</f>
        <v>0.016</v>
      </c>
      <c r="B105" s="0" t="n">
        <f aca="false">B104-(C104/$B$80)*($B$83)</f>
        <v>10.0532812014845</v>
      </c>
      <c r="C105" s="18" t="n">
        <f aca="false">B105/($B$81+$B$74)</f>
        <v>65.099276057013</v>
      </c>
      <c r="E105" s="0" t="n">
        <f aca="false">C105*C105*$F$85*$B$83</f>
        <v>0</v>
      </c>
      <c r="F105" s="0" t="n">
        <f aca="false">F104+E105</f>
        <v>0</v>
      </c>
      <c r="G105" s="0" t="n">
        <f aca="false">(C105/30)*(C105/30)*0.02*$B$83</f>
        <v>9.41759054032709E-005</v>
      </c>
      <c r="H105" s="0" t="n">
        <f aca="false">H104+G105</f>
        <v>0.00463018345481797</v>
      </c>
    </row>
    <row r="106" customFormat="false" ht="13.8" hidden="false" customHeight="false" outlineLevel="0" collapsed="false">
      <c r="A106" s="0" t="n">
        <f aca="false">A105+$B$83</f>
        <v>0.017</v>
      </c>
      <c r="B106" s="0" t="n">
        <f aca="false">B105-(C105/$B$80)*($B$83)</f>
        <v>9.49687713262117</v>
      </c>
      <c r="C106" s="18" t="n">
        <f aca="false">B106/($B$81+$B$74)</f>
        <v>61.4963228169473</v>
      </c>
      <c r="E106" s="0" t="n">
        <f aca="false">C106*C106*$F$85*$B$83</f>
        <v>0</v>
      </c>
      <c r="F106" s="0" t="n">
        <f aca="false">F105+E106</f>
        <v>0</v>
      </c>
      <c r="G106" s="0" t="n">
        <f aca="false">(C106/30)*(C106/30)*0.02*$B$83</f>
        <v>8.40399493334709E-005</v>
      </c>
      <c r="H106" s="0" t="n">
        <f aca="false">H105+G106</f>
        <v>0.00471422340415145</v>
      </c>
    </row>
    <row r="107" customFormat="false" ht="13.8" hidden="false" customHeight="false" outlineLevel="0" collapsed="false">
      <c r="A107" s="0" t="n">
        <f aca="false">A106+$B$83</f>
        <v>0.018</v>
      </c>
      <c r="B107" s="0" t="n">
        <f aca="false">B106-(C106/$B$80)*($B$83)</f>
        <v>8.97126753589512</v>
      </c>
      <c r="C107" s="18" t="n">
        <f aca="false">B107/($B$81+$B$74)</f>
        <v>58.0927768950017</v>
      </c>
      <c r="E107" s="0" t="n">
        <f aca="false">C107*C107*$F$85*$B$83</f>
        <v>0</v>
      </c>
      <c r="F107" s="0" t="n">
        <f aca="false">F106+E107</f>
        <v>0</v>
      </c>
      <c r="G107" s="0" t="n">
        <f aca="false">(C107/30)*(C107/30)*0.02*$B$83</f>
        <v>7.49949050527211E-005</v>
      </c>
      <c r="H107" s="0" t="n">
        <f aca="false">H106+G107</f>
        <v>0.00478921830920417</v>
      </c>
    </row>
    <row r="108" customFormat="false" ht="13.8" hidden="false" customHeight="false" outlineLevel="0" collapsed="false">
      <c r="A108" s="0" t="n">
        <f aca="false">A107+$B$83</f>
        <v>0.019</v>
      </c>
      <c r="B108" s="0" t="n">
        <f aca="false">B107-(C107/$B$80)*($B$83)</f>
        <v>8.47474807525408</v>
      </c>
      <c r="C108" s="18" t="n">
        <f aca="false">B108/($B$81+$B$74)</f>
        <v>54.877601989601</v>
      </c>
      <c r="E108" s="0" t="n">
        <f aca="false">C108*C108*$F$85*$B$83</f>
        <v>0</v>
      </c>
      <c r="F108" s="0" t="n">
        <f aca="false">F107+E108</f>
        <v>0</v>
      </c>
      <c r="G108" s="0" t="n">
        <f aca="false">(C108/30)*(C108/30)*0.02*$B$83</f>
        <v>6.69233600028679E-005</v>
      </c>
      <c r="H108" s="0" t="n">
        <f aca="false">H107+G108</f>
        <v>0.00485614166920703</v>
      </c>
    </row>
    <row r="109" customFormat="false" ht="13.8" hidden="false" customHeight="false" outlineLevel="0" collapsed="false">
      <c r="A109" s="0" t="n">
        <f aca="false">A108+$B$83</f>
        <v>0.02</v>
      </c>
      <c r="B109" s="0" t="n">
        <f aca="false">B108-(C108/$B$80)*($B$83)</f>
        <v>8.00570874200963</v>
      </c>
      <c r="C109" s="18" t="n">
        <f aca="false">B109/($B$81+$B$74)</f>
        <v>51.8403726090114</v>
      </c>
      <c r="E109" s="0" t="n">
        <f aca="false">C109*C109*$F$85*$B$83</f>
        <v>0</v>
      </c>
      <c r="F109" s="0" t="n">
        <f aca="false">F108+E109</f>
        <v>0</v>
      </c>
      <c r="G109" s="0" t="n">
        <f aca="false">(C109/30)*(C109/30)*0.02*$B$83</f>
        <v>5.97205384942474E-005</v>
      </c>
      <c r="H109" s="0" t="n">
        <f aca="false">H108+G109</f>
        <v>0.00491586220770128</v>
      </c>
    </row>
    <row r="110" customFormat="false" ht="13.8" hidden="false" customHeight="false" outlineLevel="0" collapsed="false">
      <c r="A110" s="0" t="n">
        <f aca="false">A109+$B$83</f>
        <v>0.021</v>
      </c>
      <c r="B110" s="0" t="n">
        <f aca="false">B109-(C109/$B$80)*($B$83)</f>
        <v>7.5626286342403</v>
      </c>
      <c r="C110" s="18" t="n">
        <f aca="false">B110/($B$81+$B$74)</f>
        <v>48.9712402657534</v>
      </c>
      <c r="E110" s="0" t="n">
        <f aca="false">C110*C110*$F$85*$B$83</f>
        <v>0</v>
      </c>
      <c r="F110" s="0" t="n">
        <f aca="false">F109+E110</f>
        <v>0</v>
      </c>
      <c r="G110" s="0" t="n">
        <f aca="false">(C110/30)*(C110/30)*0.02*$B$83</f>
        <v>5.32929416259144E-005</v>
      </c>
      <c r="H110" s="0" t="n">
        <f aca="false">H109+G110</f>
        <v>0.0049691551493272</v>
      </c>
    </row>
    <row r="111" customFormat="false" ht="13.8" hidden="false" customHeight="false" outlineLevel="0" collapsed="false">
      <c r="A111" s="0" t="n">
        <f aca="false">A110+$B$83</f>
        <v>0.022</v>
      </c>
      <c r="B111" s="0" t="n">
        <f aca="false">B110-(C110/$B$80)*($B$83)</f>
        <v>7.14407102513129</v>
      </c>
      <c r="C111" s="18" t="n">
        <f aca="false">B111/($B$81+$B$74)</f>
        <v>46.2609015420015</v>
      </c>
      <c r="E111" s="0" t="n">
        <f aca="false">C111*C111*$F$85*$B$83</f>
        <v>0</v>
      </c>
      <c r="F111" s="0" t="n">
        <f aca="false">F110+E111</f>
        <v>0</v>
      </c>
      <c r="G111" s="0" t="n">
        <f aca="false">(C111/30)*(C111/30)*0.02*$B$83</f>
        <v>4.75571335884168E-005</v>
      </c>
      <c r="H111" s="0" t="n">
        <f aca="false">H110+G111</f>
        <v>0.00501671228291561</v>
      </c>
    </row>
    <row r="112" customFormat="false" ht="13.8" hidden="false" customHeight="false" outlineLevel="0" collapsed="false">
      <c r="A112" s="0" t="n">
        <f aca="false">A111+$B$83</f>
        <v>0.023</v>
      </c>
      <c r="B112" s="0" t="n">
        <f aca="false">B111-(C111/$B$80)*($B$83)</f>
        <v>6.74867870425949</v>
      </c>
      <c r="C112" s="18" t="n">
        <f aca="false">B112/($B$81+$B$74)</f>
        <v>43.7005679224211</v>
      </c>
      <c r="E112" s="0" t="n">
        <f aca="false">C112*C112*$F$85*$B$83</f>
        <v>0</v>
      </c>
      <c r="F112" s="0" t="n">
        <f aca="false">F111+E112</f>
        <v>0</v>
      </c>
      <c r="G112" s="0" t="n">
        <f aca="false">(C112/30)*(C112/30)*0.02*$B$83</f>
        <v>4.24386585942697E-005</v>
      </c>
      <c r="H112" s="0" t="n">
        <f aca="false">H111+G112</f>
        <v>0.00505915094150988</v>
      </c>
    </row>
    <row r="113" customFormat="false" ht="13.8" hidden="false" customHeight="false" outlineLevel="0" collapsed="false">
      <c r="A113" s="0" t="n">
        <f aca="false">A112+$B$83</f>
        <v>0.024</v>
      </c>
      <c r="B113" s="0" t="n">
        <f aca="false">B112-(C112/$B$80)*($B$83)</f>
        <v>6.37516957671743</v>
      </c>
      <c r="C113" s="18" t="n">
        <f aca="false">B113/($B$81+$B$74)</f>
        <v>41.2819372966226</v>
      </c>
      <c r="E113" s="0" t="n">
        <f aca="false">C113*C113*$F$85*$B$83</f>
        <v>0</v>
      </c>
      <c r="F113" s="0" t="n">
        <f aca="false">F112+E113</f>
        <v>0</v>
      </c>
      <c r="G113" s="0" t="n">
        <f aca="false">(C113/30)*(C113/30)*0.02*$B$83</f>
        <v>3.78710743769395E-005</v>
      </c>
      <c r="H113" s="0" t="n">
        <f aca="false">H112+G113</f>
        <v>0.00509702201588682</v>
      </c>
    </row>
    <row r="114" customFormat="false" ht="13.8" hidden="false" customHeight="false" outlineLevel="0" collapsed="false">
      <c r="A114" s="0" t="n">
        <f aca="false">A113+$B$83</f>
        <v>0.025</v>
      </c>
      <c r="B114" s="0" t="n">
        <f aca="false">B113-(C113/$B$80)*($B$83)</f>
        <v>6.02233250580612</v>
      </c>
      <c r="C114" s="18" t="n">
        <f aca="false">B114/($B$81+$B$74)</f>
        <v>38.9971670388274</v>
      </c>
      <c r="E114" s="0" t="n">
        <f aca="false">C114*C114*$F$85*$B$83</f>
        <v>0</v>
      </c>
      <c r="F114" s="0" t="n">
        <f aca="false">F113+E114</f>
        <v>0</v>
      </c>
      <c r="G114" s="0" t="n">
        <f aca="false">(C114/30)*(C114/30)*0.02*$B$83</f>
        <v>3.37950897123158E-005</v>
      </c>
      <c r="H114" s="0" t="n">
        <f aca="false">H113+G114</f>
        <v>0.00513081710559914</v>
      </c>
    </row>
    <row r="115" customFormat="false" ht="13.8" hidden="false" customHeight="false" outlineLevel="0" collapsed="false">
      <c r="A115" s="0" t="n">
        <f aca="false">A114+$B$83</f>
        <v>0.026</v>
      </c>
      <c r="B115" s="0" t="n">
        <f aca="false">B114-(C114/$B$80)*($B$83)</f>
        <v>5.68902338581614</v>
      </c>
      <c r="C115" s="18" t="n">
        <f aca="false">B115/($B$81+$B$74)</f>
        <v>36.8388485774535</v>
      </c>
      <c r="E115" s="0" t="n">
        <f aca="false">C115*C115*$F$85*$B$83</f>
        <v>0</v>
      </c>
      <c r="F115" s="0" t="n">
        <f aca="false">F114+E115</f>
        <v>0</v>
      </c>
      <c r="G115" s="0" t="n">
        <f aca="false">(C115/30)*(C115/30)*0.02*$B$83</f>
        <v>3.01577947669455E-005</v>
      </c>
      <c r="H115" s="0" t="n">
        <f aca="false">H114+G115</f>
        <v>0.00516097490036608</v>
      </c>
    </row>
    <row r="116" customFormat="false" ht="13.8" hidden="false" customHeight="false" outlineLevel="0" collapsed="false">
      <c r="A116" s="0" t="n">
        <f aca="false">A115+$B$83</f>
        <v>0.027</v>
      </c>
      <c r="B116" s="0" t="n">
        <f aca="false">B115-(C115/$B$80)*($B$83)</f>
        <v>5.3741614321627</v>
      </c>
      <c r="C116" s="18" t="n">
        <f aca="false">B116/($B$81+$B$74)</f>
        <v>34.7999833721602</v>
      </c>
      <c r="E116" s="0" t="n">
        <f aca="false">C116*C116*$F$85*$B$83</f>
        <v>0</v>
      </c>
      <c r="F116" s="0" t="n">
        <f aca="false">F115+E116</f>
        <v>0</v>
      </c>
      <c r="G116" s="0" t="n">
        <f aca="false">(C116/30)*(C116/30)*0.02*$B$83</f>
        <v>2.69119742822805E-005</v>
      </c>
      <c r="H116" s="0" t="n">
        <f aca="false">H115+G116</f>
        <v>0.00518788687464836</v>
      </c>
    </row>
    <row r="117" customFormat="false" ht="13.8" hidden="false" customHeight="false" outlineLevel="0" collapsed="false">
      <c r="A117" s="0" t="n">
        <f aca="false">A116+$B$83</f>
        <v>0.028</v>
      </c>
      <c r="B117" s="0" t="n">
        <f aca="false">B116-(C116/$B$80)*($B$83)</f>
        <v>5.07672567684509</v>
      </c>
      <c r="C117" s="18" t="n">
        <f aca="false">B117/($B$81+$B$74)</f>
        <v>32.8739602204564</v>
      </c>
      <c r="E117" s="0" t="n">
        <f aca="false">C117*C117*$F$85*$B$83</f>
        <v>0</v>
      </c>
      <c r="F117" s="0" t="n">
        <f aca="false">F116+E117</f>
        <v>0</v>
      </c>
      <c r="G117" s="0" t="n">
        <f aca="false">(C117/30)*(C117/30)*0.02*$B$83</f>
        <v>2.401549467947E-005</v>
      </c>
      <c r="H117" s="0" t="n">
        <f aca="false">H116+G117</f>
        <v>0.00521190236932783</v>
      </c>
    </row>
    <row r="118" customFormat="false" ht="13.8" hidden="false" customHeight="false" outlineLevel="0" collapsed="false">
      <c r="A118" s="0" t="n">
        <f aca="false">A117+$B$83</f>
        <v>0.029</v>
      </c>
      <c r="B118" s="0" t="n">
        <f aca="false">B117-(C117/$B$80)*($B$83)</f>
        <v>4.79575165786683</v>
      </c>
      <c r="C118" s="18" t="n">
        <f aca="false">B118/($B$81+$B$74)</f>
        <v>31.0545338202864</v>
      </c>
      <c r="E118" s="0" t="n">
        <f aca="false">C118*C118*$F$85*$B$83</f>
        <v>0</v>
      </c>
      <c r="F118" s="0" t="n">
        <f aca="false">F117+E118</f>
        <v>0</v>
      </c>
      <c r="G118" s="0" t="n">
        <f aca="false">(C118/30)*(C118/30)*0.02*$B$83</f>
        <v>2.14307571287847E-005</v>
      </c>
      <c r="H118" s="0" t="n">
        <f aca="false">H117+G118</f>
        <v>0.00523333312645662</v>
      </c>
    </row>
    <row r="119" customFormat="false" ht="13.8" hidden="false" customHeight="false" outlineLevel="0" collapsed="false">
      <c r="A119" s="0" t="n">
        <f aca="false">A118+$B$83</f>
        <v>0.03</v>
      </c>
      <c r="B119" s="0" t="n">
        <f aca="false">B118-(C118/$B$80)*($B$83)</f>
        <v>4.53032829188147</v>
      </c>
      <c r="C119" s="18" t="n">
        <f aca="false">B119/($B$81+$B$74)</f>
        <v>29.3358045190797</v>
      </c>
      <c r="E119" s="0" t="n">
        <f aca="false">C119*C119*$F$85*$B$83</f>
        <v>0</v>
      </c>
      <c r="F119" s="0" t="n">
        <f aca="false">F118+E119</f>
        <v>0</v>
      </c>
      <c r="G119" s="0" t="n">
        <f aca="false">(C119/30)*(C119/30)*0.02*$B$83</f>
        <v>1.91242094840368E-005</v>
      </c>
      <c r="H119" s="0" t="n">
        <f aca="false">H118+G119</f>
        <v>0.00525245733594065</v>
      </c>
    </row>
    <row r="120" customFormat="false" ht="13.8" hidden="false" customHeight="false" outlineLevel="0" collapsed="false">
      <c r="A120" s="0" t="n">
        <f aca="false">A119+$B$83</f>
        <v>0.031</v>
      </c>
      <c r="B120" s="0" t="n">
        <f aca="false">B119-(C119/$B$80)*($B$83)</f>
        <v>4.27959491992353</v>
      </c>
      <c r="C120" s="18" t="n">
        <f aca="false">B120/($B$81+$B$74)</f>
        <v>27.7121991836012</v>
      </c>
      <c r="E120" s="0" t="n">
        <f aca="false">C120*C120*$F$85*$B$83</f>
        <v>0</v>
      </c>
      <c r="F120" s="0" t="n">
        <f aca="false">F119+E120</f>
        <v>0</v>
      </c>
      <c r="G120" s="0" t="n">
        <f aca="false">(C120/30)*(C120/30)*0.02*$B$83</f>
        <v>1.70659107464797E-005</v>
      </c>
      <c r="H120" s="0" t="n">
        <f aca="false">H119+G120</f>
        <v>0.00526952324668713</v>
      </c>
    </row>
    <row r="121" customFormat="false" ht="13.8" hidden="false" customHeight="false" outlineLevel="0" collapsed="false">
      <c r="A121" s="0" t="n">
        <f aca="false">A120+$B$83</f>
        <v>0.032</v>
      </c>
      <c r="B121" s="0" t="n">
        <f aca="false">B120-(C120/$B$80)*($B$83)</f>
        <v>4.04273851664489</v>
      </c>
      <c r="C121" s="18" t="n">
        <f aca="false">B121/($B$81+$B$74)</f>
        <v>26.1784531285688</v>
      </c>
      <c r="E121" s="0" t="n">
        <f aca="false">C121*C121*$F$85*$B$83</f>
        <v>0</v>
      </c>
      <c r="F121" s="0" t="n">
        <f aca="false">F120+E121</f>
        <v>0</v>
      </c>
      <c r="G121" s="0" t="n">
        <f aca="false">(C121/30)*(C121/30)*0.02*$B$83</f>
        <v>1.52291424045483E-005</v>
      </c>
      <c r="H121" s="0" t="n">
        <f aca="false">H120+G121</f>
        <v>0.00528475238909168</v>
      </c>
    </row>
    <row r="122" customFormat="false" ht="13.8" hidden="false" customHeight="false" outlineLevel="0" collapsed="false">
      <c r="A122" s="0" t="n">
        <f aca="false">A121+$B$83</f>
        <v>0.033</v>
      </c>
      <c r="B122" s="0" t="n">
        <f aca="false">B121-(C121/$B$80)*($B$83)</f>
        <v>3.81899105400754</v>
      </c>
      <c r="C122" s="18" t="n">
        <f aca="false">B122/($B$81+$B$74)</f>
        <v>24.7295930454416</v>
      </c>
      <c r="E122" s="0" t="n">
        <f aca="false">C122*C122*$F$85*$B$83</f>
        <v>0</v>
      </c>
      <c r="F122" s="0" t="n">
        <f aca="false">F121+E122</f>
        <v>0</v>
      </c>
      <c r="G122" s="0" t="n">
        <f aca="false">(C122/30)*(C122/30)*0.02*$B$83</f>
        <v>1.35900616042923E-005</v>
      </c>
      <c r="H122" s="0" t="n">
        <f aca="false">H121+G122</f>
        <v>0.00529834245069597</v>
      </c>
    </row>
    <row r="123" customFormat="false" ht="13.8" hidden="false" customHeight="false" outlineLevel="0" collapsed="false">
      <c r="A123" s="0" t="n">
        <f aca="false">A122+$B$83</f>
        <v>0.034</v>
      </c>
      <c r="B123" s="0" t="n">
        <f aca="false">B122-(C122/$B$80)*($B$83)</f>
        <v>3.60762701088411</v>
      </c>
      <c r="C123" s="18" t="n">
        <f aca="false">B123/($B$81+$B$74)</f>
        <v>23.3609208760222</v>
      </c>
      <c r="E123" s="0" t="n">
        <f aca="false">C123*C123*$F$85*$B$83</f>
        <v>0</v>
      </c>
      <c r="F123" s="0" t="n">
        <f aca="false">F122+E123</f>
        <v>0</v>
      </c>
      <c r="G123" s="0" t="n">
        <f aca="false">(C123/30)*(C123/30)*0.02*$B$83</f>
        <v>1.21273916483505E-005</v>
      </c>
      <c r="H123" s="0" t="n">
        <f aca="false">H122+G123</f>
        <v>0.00531046984234433</v>
      </c>
    </row>
    <row r="124" customFormat="false" ht="13.8" hidden="false" customHeight="false" outlineLevel="0" collapsed="false">
      <c r="A124" s="0" t="n">
        <f aca="false">A123+$B$83</f>
        <v>0.035</v>
      </c>
      <c r="B124" s="0" t="n">
        <f aca="false">B123-(C123/$B$80)*($B$83)</f>
        <v>3.40796102049076</v>
      </c>
      <c r="C124" s="18" t="n">
        <f aca="false">B124/($B$81+$B$74)</f>
        <v>22.0679985785842</v>
      </c>
      <c r="E124" s="0" t="n">
        <f aca="false">C124*C124*$F$85*$B$83</f>
        <v>0</v>
      </c>
      <c r="F124" s="0" t="n">
        <f aca="false">F123+E124</f>
        <v>0</v>
      </c>
      <c r="G124" s="0" t="n">
        <f aca="false">(C124/30)*(C124/30)*0.02*$B$83</f>
        <v>1.08221458058754E-005</v>
      </c>
      <c r="H124" s="0" t="n">
        <f aca="false">H123+G124</f>
        <v>0.0053212919881502</v>
      </c>
    </row>
    <row r="125" customFormat="false" ht="13.8" hidden="false" customHeight="false" outlineLevel="0" collapsed="false">
      <c r="A125" s="0" t="n">
        <f aca="false">A124+$B$83</f>
        <v>0.036</v>
      </c>
      <c r="B125" s="0" t="n">
        <f aca="false">B124-(C124/$B$80)*($B$83)</f>
        <v>3.21934564802423</v>
      </c>
      <c r="C125" s="18" t="n">
        <f aca="false">B125/($B$81+$B$74)</f>
        <v>20.8466337371251</v>
      </c>
      <c r="E125" s="0" t="n">
        <f aca="false">C125*C125*$F$85*$B$83</f>
        <v>0</v>
      </c>
      <c r="F125" s="0" t="n">
        <f aca="false">F124+E125</f>
        <v>0</v>
      </c>
      <c r="G125" s="0" t="n">
        <f aca="false">(C125/30)*(C125/30)*0.02*$B$83</f>
        <v>9.65738084821872E-006</v>
      </c>
      <c r="H125" s="0" t="n">
        <f aca="false">H124+G125</f>
        <v>0.00533094936899842</v>
      </c>
    </row>
    <row r="126" customFormat="false" ht="13.8" hidden="false" customHeight="false" outlineLevel="0" collapsed="false">
      <c r="A126" s="0" t="n">
        <f aca="false">A125+$B$83</f>
        <v>0.037</v>
      </c>
      <c r="B126" s="0" t="n">
        <f aca="false">B125-(C125/$B$80)*($B$83)</f>
        <v>3.04116929129666</v>
      </c>
      <c r="C126" s="18" t="n">
        <f aca="false">B126/($B$81+$B$74)</f>
        <v>19.6928659670832</v>
      </c>
      <c r="E126" s="0" t="n">
        <f aca="false">C126*C126*$F$85*$B$83</f>
        <v>0</v>
      </c>
      <c r="F126" s="0" t="n">
        <f aca="false">F125+E126</f>
        <v>0</v>
      </c>
      <c r="G126" s="0" t="n">
        <f aca="false">(C126/30)*(C126/30)*0.02*$B$83</f>
        <v>8.61797711105566E-006</v>
      </c>
      <c r="H126" s="0" t="n">
        <f aca="false">H125+G126</f>
        <v>0.00533956734610948</v>
      </c>
    </row>
    <row r="127" customFormat="false" ht="13.8" hidden="false" customHeight="false" outlineLevel="0" collapsed="false">
      <c r="A127" s="0" t="n">
        <f aca="false">A126+$B$83</f>
        <v>0.038</v>
      </c>
      <c r="B127" s="0" t="n">
        <f aca="false">B126-(C126/$B$80)*($B$83)</f>
        <v>2.87285419756091</v>
      </c>
      <c r="C127" s="18" t="n">
        <f aca="false">B127/($B$81+$B$74)</f>
        <v>18.6029540734372</v>
      </c>
      <c r="E127" s="0" t="n">
        <f aca="false">C127*C127*$F$85*$B$83</f>
        <v>0</v>
      </c>
      <c r="F127" s="0" t="n">
        <f aca="false">F126+E127</f>
        <v>0</v>
      </c>
      <c r="G127" s="0" t="n">
        <f aca="false">(C127/30)*(C127/30)*0.02*$B$83</f>
        <v>7.69044222796476E-006</v>
      </c>
      <c r="H127" s="0" t="n">
        <f aca="false">H126+G127</f>
        <v>0.00534725778833744</v>
      </c>
    </row>
    <row r="128" customFormat="false" ht="13.8" hidden="false" customHeight="false" outlineLevel="0" collapsed="false">
      <c r="A128" s="0" t="n">
        <f aca="false">A127+$B$83</f>
        <v>0.039</v>
      </c>
      <c r="B128" s="0" t="n">
        <f aca="false">B127-(C127/$B$80)*($B$83)</f>
        <v>2.71385459009563</v>
      </c>
      <c r="C128" s="18" t="n">
        <f aca="false">B128/($B$81+$B$74)</f>
        <v>17.5733639195469</v>
      </c>
      <c r="E128" s="0" t="n">
        <f aca="false">C128*C128*$F$85*$B$83</f>
        <v>0</v>
      </c>
      <c r="F128" s="0" t="n">
        <f aca="false">F127+E128</f>
        <v>0</v>
      </c>
      <c r="G128" s="0" t="n">
        <f aca="false">(C128/30)*(C128/30)*0.02*$B$83</f>
        <v>6.86273598775187E-006</v>
      </c>
      <c r="H128" s="0" t="n">
        <f aca="false">H127+G128</f>
        <v>0.00535412052432519</v>
      </c>
    </row>
    <row r="129" customFormat="false" ht="13.8" hidden="false" customHeight="false" outlineLevel="0" collapsed="false">
      <c r="A129" s="0" t="n">
        <f aca="false">A128+$B$83</f>
        <v>0.04</v>
      </c>
      <c r="B129" s="0" t="n">
        <f aca="false">B128-(C128/$B$80)*($B$83)</f>
        <v>2.56365489847557</v>
      </c>
      <c r="C129" s="18" t="n">
        <f aca="false">B129/($B$81+$B$74)</f>
        <v>16.6007569674</v>
      </c>
      <c r="E129" s="0" t="n">
        <f aca="false">C129*C129*$F$85*$B$83</f>
        <v>0</v>
      </c>
      <c r="F129" s="0" t="n">
        <f aca="false">F128+E129</f>
        <v>0</v>
      </c>
      <c r="G129" s="0" t="n">
        <f aca="false">(C129/30)*(C129/30)*0.02*$B$83</f>
        <v>6.12411404201507E-006</v>
      </c>
      <c r="H129" s="0" t="n">
        <f aca="false">H128+G129</f>
        <v>0.00536024463836721</v>
      </c>
    </row>
    <row r="130" customFormat="false" ht="13.8" hidden="false" customHeight="false" outlineLevel="0" collapsed="false">
      <c r="A130" s="0" t="n">
        <f aca="false">A129+$B$83</f>
        <v>0.041</v>
      </c>
      <c r="B130" s="0" t="n">
        <f aca="false">B129-(C129/$B$80)*($B$83)</f>
        <v>2.4217680867884</v>
      </c>
      <c r="C130" s="18" t="n">
        <f aca="false">B130/($B$81+$B$74)</f>
        <v>15.6819794521038</v>
      </c>
      <c r="E130" s="0" t="n">
        <f aca="false">C130*C130*$F$85*$B$83</f>
        <v>0</v>
      </c>
      <c r="F130" s="0" t="n">
        <f aca="false">F129+E130</f>
        <v>0</v>
      </c>
      <c r="G130" s="0" t="n">
        <f aca="false">(C130/30)*(C130/30)*0.02*$B$83</f>
        <v>5.46498843413793E-006</v>
      </c>
      <c r="H130" s="0" t="n">
        <f aca="false">H129+G130</f>
        <v>0.00536570962680135</v>
      </c>
    </row>
    <row r="131" customFormat="false" ht="13.8" hidden="false" customHeight="false" outlineLevel="0" collapsed="false">
      <c r="A131" s="0" t="n">
        <f aca="false">A130+$B$83</f>
        <v>0.042</v>
      </c>
      <c r="B131" s="0" t="n">
        <f aca="false">B130-(C130/$B$80)*($B$83)</f>
        <v>2.28773407437725</v>
      </c>
      <c r="C131" s="18" t="n">
        <f aca="false">B131/($B$81+$B$74)</f>
        <v>14.8140521555219</v>
      </c>
      <c r="E131" s="0" t="n">
        <f aca="false">C131*C131*$F$85*$B$83</f>
        <v>0</v>
      </c>
      <c r="F131" s="0" t="n">
        <f aca="false">F130+E131</f>
        <v>0</v>
      </c>
      <c r="G131" s="0" t="n">
        <f aca="false">(C131/30)*(C131/30)*0.02*$B$83</f>
        <v>4.87680313925609E-006</v>
      </c>
      <c r="H131" s="0" t="n">
        <f aca="false">H130+G131</f>
        <v>0.0053705864299406</v>
      </c>
    </row>
    <row r="132" customFormat="false" ht="13.8" hidden="false" customHeight="false" outlineLevel="0" collapsed="false">
      <c r="A132" s="0" t="n">
        <f aca="false">A131+$B$83</f>
        <v>0.043</v>
      </c>
      <c r="B132" s="0" t="n">
        <f aca="false">B131-(C131/$B$80)*($B$83)</f>
        <v>2.16111824398817</v>
      </c>
      <c r="C132" s="18" t="n">
        <f aca="false">B132/($B$81+$B$74)</f>
        <v>13.9941607458925</v>
      </c>
      <c r="E132" s="0" t="n">
        <f aca="false">C132*C132*$F$85*$B$83</f>
        <v>0</v>
      </c>
      <c r="F132" s="0" t="n">
        <f aca="false">F131+E132</f>
        <v>0</v>
      </c>
      <c r="G132" s="0" t="n">
        <f aca="false">(C132/30)*(C132/30)*0.02*$B$83</f>
        <v>4.35192299959729E-006</v>
      </c>
      <c r="H132" s="0" t="n">
        <f aca="false">H131+G132</f>
        <v>0.0053749383529402</v>
      </c>
    </row>
    <row r="133" customFormat="false" ht="13.8" hidden="false" customHeight="false" outlineLevel="0" collapsed="false">
      <c r="A133" s="0" t="n">
        <f aca="false">A132+$B$83</f>
        <v>0.044</v>
      </c>
      <c r="B133" s="0" t="n">
        <f aca="false">B132-(C132/$B$80)*($B$83)</f>
        <v>2.04151003248482</v>
      </c>
      <c r="C133" s="18" t="n">
        <f aca="false">B133/($B$81+$B$74)</f>
        <v>13.2196466521066</v>
      </c>
      <c r="E133" s="0" t="n">
        <f aca="false">C133*C133*$F$85*$B$83</f>
        <v>0</v>
      </c>
      <c r="F133" s="0" t="n">
        <f aca="false">F132+E133</f>
        <v>0</v>
      </c>
      <c r="G133" s="0" t="n">
        <f aca="false">(C133/30)*(C133/30)*0.02*$B$83</f>
        <v>3.88353461347896E-006</v>
      </c>
      <c r="H133" s="0" t="n">
        <f aca="false">H132+G133</f>
        <v>0.00537882188755368</v>
      </c>
    </row>
    <row r="134" customFormat="false" ht="13.8" hidden="false" customHeight="false" outlineLevel="0" collapsed="false">
      <c r="A134" s="0" t="n">
        <f aca="false">A133+$B$83</f>
        <v>0.045</v>
      </c>
      <c r="B134" s="0" t="n">
        <f aca="false">B133-(C133/$B$80)*($B$83)</f>
        <v>1.92852159956083</v>
      </c>
      <c r="C134" s="18" t="n">
        <f aca="false">B134/($B$81+$B$74)</f>
        <v>12.487998443054</v>
      </c>
      <c r="E134" s="0" t="n">
        <f aca="false">C134*C134*$F$85*$B$83</f>
        <v>0</v>
      </c>
      <c r="F134" s="0" t="n">
        <f aca="false">F133+E134</f>
        <v>0</v>
      </c>
      <c r="G134" s="0" t="n">
        <f aca="false">(C134/30)*(C134/30)*0.02*$B$83</f>
        <v>3.46555789141599E-006</v>
      </c>
      <c r="H134" s="0" t="n">
        <f aca="false">H133+G134</f>
        <v>0.00538228744544509</v>
      </c>
    </row>
    <row r="135" customFormat="false" ht="13.8" hidden="false" customHeight="false" outlineLevel="0" collapsed="false">
      <c r="A135" s="0" t="n">
        <f aca="false">A134+$B$83</f>
        <v>0.046</v>
      </c>
      <c r="B135" s="0" t="n">
        <f aca="false">B134-(C134/$B$80)*($B$83)</f>
        <v>1.82178657013302</v>
      </c>
      <c r="C135" s="18" t="n">
        <f aca="false">B135/($B$81+$B$74)</f>
        <v>11.7968436840835</v>
      </c>
      <c r="E135" s="0" t="n">
        <f aca="false">C135*C135*$F$85*$B$83</f>
        <v>0</v>
      </c>
      <c r="F135" s="0" t="n">
        <f aca="false">F134+E135</f>
        <v>0</v>
      </c>
      <c r="G135" s="0" t="n">
        <f aca="false">(C135/30)*(C135/30)*0.02*$B$83</f>
        <v>3.09256713126004E-006</v>
      </c>
      <c r="H135" s="0" t="n">
        <f aca="false">H134+G135</f>
        <v>0.00538538001257635</v>
      </c>
    </row>
    <row r="136" customFormat="false" ht="13.8" hidden="false" customHeight="false" outlineLevel="0" collapsed="false">
      <c r="A136" s="0" t="n">
        <f aca="false">A135+$B$83</f>
        <v>0.047</v>
      </c>
      <c r="B136" s="0" t="n">
        <f aca="false">B135-(C135/$B$80)*($B$83)</f>
        <v>1.72095884633744</v>
      </c>
      <c r="C136" s="18" t="n">
        <f aca="false">B136/($B$81+$B$74)</f>
        <v>11.1439412441717</v>
      </c>
      <c r="E136" s="0" t="n">
        <f aca="false">C136*C136*$F$85*$B$83</f>
        <v>0</v>
      </c>
      <c r="F136" s="0" t="n">
        <f aca="false">F135+E136</f>
        <v>0</v>
      </c>
      <c r="G136" s="0" t="n">
        <f aca="false">(C136/30)*(C136/30)*0.02*$B$83</f>
        <v>2.75972058785669E-006</v>
      </c>
      <c r="H136" s="0" t="n">
        <f aca="false">H135+G136</f>
        <v>0.00538813973316421</v>
      </c>
    </row>
    <row r="137" customFormat="false" ht="13.8" hidden="false" customHeight="false" outlineLevel="0" collapsed="false">
      <c r="A137" s="0" t="n">
        <f aca="false">A136+$B$83</f>
        <v>0.048</v>
      </c>
      <c r="B137" s="0" t="n">
        <f aca="false">B136-(C136/$B$80)*($B$83)</f>
        <v>1.62571148527614</v>
      </c>
      <c r="C137" s="18" t="n">
        <f aca="false">B137/($B$81+$B$74)</f>
        <v>10.5271740288554</v>
      </c>
      <c r="E137" s="0" t="n">
        <f aca="false">C137*C137*$F$85*$B$83</f>
        <v>0</v>
      </c>
      <c r="F137" s="0" t="n">
        <f aca="false">F136+E137</f>
        <v>0</v>
      </c>
      <c r="G137" s="0" t="n">
        <f aca="false">(C137/30)*(C137/30)*0.02*$B$83</f>
        <v>2.4626976229735E-006</v>
      </c>
      <c r="H137" s="0" t="n">
        <f aca="false">H136+G137</f>
        <v>0.00539060243078718</v>
      </c>
    </row>
    <row r="138" customFormat="false" ht="13.8" hidden="false" customHeight="false" outlineLevel="0" collapsed="false">
      <c r="A138" s="0" t="n">
        <f aca="false">A137+$B$83</f>
        <v>0.049</v>
      </c>
      <c r="B138" s="0" t="n">
        <f aca="false">B137-(C137/$B$80)*($B$83)</f>
        <v>1.53573563887567</v>
      </c>
      <c r="C138" s="18" t="n">
        <f aca="false">B138/($B$81+$B$74)</f>
        <v>9.94454211536402</v>
      </c>
      <c r="E138" s="0" t="n">
        <f aca="false">C138*C138*$F$85*$B$83</f>
        <v>0</v>
      </c>
      <c r="F138" s="0" t="n">
        <f aca="false">F137+E138</f>
        <v>0</v>
      </c>
      <c r="G138" s="0" t="n">
        <f aca="false">(C138/30)*(C138/30)*0.02*$B$83</f>
        <v>2.19764261964997E-006</v>
      </c>
      <c r="H138" s="0" t="n">
        <f aca="false">H137+G138</f>
        <v>0.00539280007340683</v>
      </c>
    </row>
    <row r="139" customFormat="false" ht="13.8" hidden="false" customHeight="false" outlineLevel="0" collapsed="false">
      <c r="A139" s="0" t="n">
        <f aca="false">A138+$B$83</f>
        <v>0.05</v>
      </c>
      <c r="B139" s="0" t="n">
        <f aca="false">B138-(C138/$B$80)*($B$83)</f>
        <v>1.45073955241956</v>
      </c>
      <c r="C139" s="18" t="n">
        <f aca="false">B139/($B$81+$B$74)</f>
        <v>9.39415626769127</v>
      </c>
      <c r="E139" s="0" t="n">
        <f aca="false">C139*C139*$F$85*$B$83</f>
        <v>0</v>
      </c>
      <c r="F139" s="0" t="n">
        <f aca="false">F138+E139</f>
        <v>0</v>
      </c>
      <c r="G139" s="0" t="n">
        <f aca="false">(C139/30)*(C139/30)*0.02*$B$83</f>
        <v>1.96111493292896E-006</v>
      </c>
      <c r="H139" s="0" t="n">
        <f aca="false">H138+G139</f>
        <v>0.00539476118833976</v>
      </c>
    </row>
    <row r="140" customFormat="false" ht="13.8" hidden="false" customHeight="false" outlineLevel="0" collapsed="false">
      <c r="A140" s="0" t="n">
        <f aca="false">A139+$B$83</f>
        <v>0.051</v>
      </c>
      <c r="B140" s="0" t="n">
        <f aca="false">B139-(C139/$B$80)*($B$83)</f>
        <v>1.37044761850767</v>
      </c>
      <c r="C140" s="18" t="n">
        <f aca="false">B140/($B$81+$B$74)</f>
        <v>8.87423181057872</v>
      </c>
      <c r="E140" s="0" t="n">
        <f aca="false">C140*C140*$F$85*$B$83</f>
        <v>0</v>
      </c>
      <c r="F140" s="0" t="n">
        <f aca="false">F139+E140</f>
        <v>0</v>
      </c>
      <c r="G140" s="0" t="n">
        <f aca="false">(C140/30)*(C140/30)*0.02*$B$83</f>
        <v>1.75004422728638E-006</v>
      </c>
      <c r="H140" s="0" t="n">
        <f aca="false">H139+G140</f>
        <v>0.00539651123256705</v>
      </c>
    </row>
    <row r="141" customFormat="false" ht="13.8" hidden="false" customHeight="false" outlineLevel="0" collapsed="false">
      <c r="A141" s="0" t="n">
        <f aca="false">A140+$B$83</f>
        <v>0.052</v>
      </c>
      <c r="B141" s="0" t="n">
        <f aca="false">B140-(C140/$B$80)*($B$83)</f>
        <v>1.29459948337452</v>
      </c>
      <c r="C141" s="18" t="n">
        <f aca="false">B141/($B$81+$B$74)</f>
        <v>8.38308284254691</v>
      </c>
      <c r="E141" s="0" t="n">
        <f aca="false">C141*C141*$F$85*$B$83</f>
        <v>0</v>
      </c>
      <c r="F141" s="0" t="n">
        <f aca="false">F140+E141</f>
        <v>0</v>
      </c>
      <c r="G141" s="0" t="n">
        <f aca="false">(C141/30)*(C141/30)*0.02*$B$83</f>
        <v>1.5616906210001E-006</v>
      </c>
      <c r="H141" s="0" t="n">
        <f aca="false">H140+G141</f>
        <v>0.00539807292318805</v>
      </c>
    </row>
    <row r="142" customFormat="false" ht="13.8" hidden="false" customHeight="false" outlineLevel="0" collapsed="false">
      <c r="A142" s="0" t="n">
        <f aca="false">A141+$B$83</f>
        <v>0.053</v>
      </c>
      <c r="B142" s="0" t="n">
        <f aca="false">B141-(C141/$B$80)*($B$83)</f>
        <v>1.22294920266899</v>
      </c>
      <c r="C142" s="18" t="n">
        <f aca="false">B142/($B$81+$B$74)</f>
        <v>7.91911676920929</v>
      </c>
      <c r="E142" s="0" t="n">
        <f aca="false">C142*C142*$F$85*$B$83</f>
        <v>0</v>
      </c>
      <c r="F142" s="0" t="n">
        <f aca="false">F141+E142</f>
        <v>0</v>
      </c>
      <c r="G142" s="0" t="n">
        <f aca="false">(C142/30)*(C142/30)*0.02*$B$83</f>
        <v>1.39360912009715E-006</v>
      </c>
      <c r="H142" s="0" t="n">
        <f aca="false">H141+G142</f>
        <v>0.00539946653230815</v>
      </c>
    </row>
    <row r="143" customFormat="false" ht="13.8" hidden="false" customHeight="false" outlineLevel="0" collapsed="false">
      <c r="A143" s="0" t="n">
        <f aca="false">A142+$B$83</f>
        <v>0.054</v>
      </c>
      <c r="B143" s="0" t="n">
        <f aca="false">B142-(C142/$B$80)*($B$83)</f>
        <v>1.1552644439578</v>
      </c>
      <c r="C143" s="18" t="n">
        <f aca="false">B143/($B$81+$B$74)</f>
        <v>7.48082913914265</v>
      </c>
      <c r="E143" s="0" t="n">
        <f aca="false">C143*C143*$F$85*$B$83</f>
        <v>0</v>
      </c>
      <c r="F143" s="0" t="n">
        <f aca="false">F142+E143</f>
        <v>0</v>
      </c>
      <c r="G143" s="0" t="n">
        <f aca="false">(C143/30)*(C143/30)*0.02*$B$83</f>
        <v>1.24361788020102E-006</v>
      </c>
      <c r="H143" s="0" t="n">
        <f aca="false">H142+G143</f>
        <v>0.00540071015018835</v>
      </c>
    </row>
    <row r="144" customFormat="false" ht="13.8" hidden="false" customHeight="false" outlineLevel="0" collapsed="false">
      <c r="A144" s="0" t="n">
        <f aca="false">A143+$B$83</f>
        <v>0.055</v>
      </c>
      <c r="B144" s="0" t="n">
        <f aca="false">B143-(C143/$B$80)*($B$83)</f>
        <v>1.09132573336684</v>
      </c>
      <c r="C144" s="18" t="n">
        <f aca="false">B144/($B$81+$B$74)</f>
        <v>7.06679876556911</v>
      </c>
      <c r="E144" s="0" t="n">
        <f aca="false">C144*C144*$F$85*$B$83</f>
        <v>0</v>
      </c>
      <c r="F144" s="0" t="n">
        <f aca="false">F143+E144</f>
        <v>0</v>
      </c>
      <c r="G144" s="0" t="n">
        <f aca="false">(C144/30)*(C144/30)*0.02*$B$83</f>
        <v>1.10976988428998E-006</v>
      </c>
      <c r="H144" s="0" t="n">
        <f aca="false">H143+G144</f>
        <v>0.00540181992007264</v>
      </c>
    </row>
    <row r="145" customFormat="false" ht="13.8" hidden="false" customHeight="false" outlineLevel="0" collapsed="false">
      <c r="A145" s="0" t="n">
        <f aca="false">A144+$B$83</f>
        <v>0.056</v>
      </c>
      <c r="B145" s="0" t="n">
        <f aca="false">B144-(C144/$B$80)*($B$83)</f>
        <v>1.03092574391753</v>
      </c>
      <c r="C145" s="18" t="n">
        <f aca="false">B145/($B$81+$B$74)</f>
        <v>6.67568311803101</v>
      </c>
      <c r="E145" s="0" t="n">
        <f aca="false">C145*C145*$F$85*$B$83</f>
        <v>0</v>
      </c>
      <c r="F145" s="0" t="n">
        <f aca="false">F144+E145</f>
        <v>0</v>
      </c>
      <c r="G145" s="0" t="n">
        <f aca="false">(C145/30)*(C145/30)*0.02*$B$83</f>
        <v>9.90327668719205E-007</v>
      </c>
      <c r="H145" s="0" t="n">
        <f aca="false">H144+G145</f>
        <v>0.00540281024774136</v>
      </c>
    </row>
    <row r="146" customFormat="false" ht="13.8" hidden="false" customHeight="false" outlineLevel="0" collapsed="false">
      <c r="A146" s="0" t="n">
        <f aca="false">A145+$B$83</f>
        <v>0.057</v>
      </c>
      <c r="B146" s="0" t="n">
        <f aca="false">B145-(C145/$B$80)*($B$83)</f>
        <v>0.973868623250597</v>
      </c>
      <c r="C146" s="18" t="n">
        <f aca="false">B146/($B$81+$B$74)</f>
        <v>6.30621396911609</v>
      </c>
      <c r="E146" s="0" t="n">
        <f aca="false">C146*C146*$F$85*$B$83</f>
        <v>0</v>
      </c>
      <c r="F146" s="0" t="n">
        <f aca="false">F145+E146</f>
        <v>0</v>
      </c>
      <c r="G146" s="0" t="n">
        <f aca="false">(C146/30)*(C146/30)*0.02*$B$83</f>
        <v>8.8374076942833E-007</v>
      </c>
      <c r="H146" s="0" t="n">
        <f aca="false">H145+G146</f>
        <v>0.00540369398851079</v>
      </c>
    </row>
    <row r="147" customFormat="false" ht="13.8" hidden="false" customHeight="false" outlineLevel="0" collapsed="false">
      <c r="A147" s="0" t="n">
        <f aca="false">A146+$B$83</f>
        <v>0.058</v>
      </c>
      <c r="B147" s="0" t="n">
        <f aca="false">B146-(C146/$B$80)*($B$83)</f>
        <v>0.919969358557297</v>
      </c>
      <c r="C147" s="18" t="n">
        <f aca="false">B147/($B$81+$B$74)</f>
        <v>5.9571932821168</v>
      </c>
      <c r="E147" s="0" t="n">
        <f aca="false">C147*C147*$F$85*$B$83</f>
        <v>0</v>
      </c>
      <c r="F147" s="0" t="n">
        <f aca="false">F146+E147</f>
        <v>0</v>
      </c>
      <c r="G147" s="0" t="n">
        <f aca="false">(C147/30)*(C147/30)*0.02*$B$83</f>
        <v>7.88625595566611E-007</v>
      </c>
      <c r="H147" s="0" t="n">
        <f aca="false">H146+G147</f>
        <v>0.00540448261410635</v>
      </c>
    </row>
    <row r="148" customFormat="false" ht="13.8" hidden="false" customHeight="false" outlineLevel="0" collapsed="false">
      <c r="A148" s="0" t="n">
        <f aca="false">A147+$B$83</f>
        <v>0.0590000000000001</v>
      </c>
      <c r="B148" s="0" t="n">
        <f aca="false">B147-(C147/$B$80)*($B$83)</f>
        <v>0.869053176658863</v>
      </c>
      <c r="C148" s="18" t="n">
        <f aca="false">B148/($B$81+$B$74)</f>
        <v>5.62748932628934</v>
      </c>
      <c r="E148" s="0" t="n">
        <f aca="false">C148*C148*$F$85*$B$83</f>
        <v>0</v>
      </c>
      <c r="F148" s="0" t="n">
        <f aca="false">F147+E148</f>
        <v>0</v>
      </c>
      <c r="G148" s="0" t="n">
        <f aca="false">(C148/30)*(C148/30)*0.02*$B$83</f>
        <v>7.03747469277788E-007</v>
      </c>
      <c r="H148" s="0" t="n">
        <f aca="false">H147+G148</f>
        <v>0.00540518636157563</v>
      </c>
    </row>
    <row r="149" customFormat="false" ht="13.8" hidden="false" customHeight="false" outlineLevel="0" collapsed="false">
      <c r="A149" s="0" t="n">
        <f aca="false">A148+$B$83</f>
        <v>0.06</v>
      </c>
      <c r="B149" s="0" t="n">
        <f aca="false">B148-(C148/$B$80)*($B$83)</f>
        <v>0.820954977288869</v>
      </c>
      <c r="C149" s="18" t="n">
        <f aca="false">B149/($B$81+$B$74)</f>
        <v>5.31603300711564</v>
      </c>
      <c r="E149" s="0" t="n">
        <f aca="false">C149*C149*$F$85*$B$83</f>
        <v>0</v>
      </c>
      <c r="F149" s="0" t="n">
        <f aca="false">F148+E149</f>
        <v>0</v>
      </c>
      <c r="G149" s="0" t="n">
        <f aca="false">(C149/30)*(C149/30)*0.02*$B$83</f>
        <v>6.280045985054E-007</v>
      </c>
      <c r="H149" s="0" t="n">
        <f aca="false">H148+G149</f>
        <v>0.00540581436617413</v>
      </c>
    </row>
    <row r="150" customFormat="false" ht="13.8" hidden="false" customHeight="false" outlineLevel="0" collapsed="false">
      <c r="A150" s="0" t="n">
        <f aca="false">A149+$B$83</f>
        <v>0.0610000000000001</v>
      </c>
      <c r="B150" s="0" t="n">
        <f aca="false">B149-(C149/$B$80)*($B$83)</f>
        <v>0.775518797740872</v>
      </c>
      <c r="C150" s="18" t="n">
        <f aca="false">B150/($B$81+$B$74)</f>
        <v>5.02181439966892</v>
      </c>
      <c r="E150" s="0" t="n">
        <f aca="false">C150*C150*$F$85*$B$83</f>
        <v>0</v>
      </c>
      <c r="F150" s="0" t="n">
        <f aca="false">F149+E150</f>
        <v>0</v>
      </c>
      <c r="G150" s="0" t="n">
        <f aca="false">(C150/30)*(C150/30)*0.02*$B$83</f>
        <v>5.60413774771603E-007</v>
      </c>
      <c r="H150" s="0" t="n">
        <f aca="false">H149+G150</f>
        <v>0.00540637477994891</v>
      </c>
    </row>
    <row r="151" customFormat="false" ht="13.8" hidden="false" customHeight="false" outlineLevel="0" collapsed="false">
      <c r="A151" s="0" t="n">
        <f aca="false">A150+$B$83</f>
        <v>0.062</v>
      </c>
      <c r="B151" s="0" t="n">
        <f aca="false">B150-(C150/$B$80)*($B$83)</f>
        <v>0.732597307145411</v>
      </c>
      <c r="C151" s="18" t="n">
        <f aca="false">B151/($B$81+$B$74)</f>
        <v>4.74387947384194</v>
      </c>
      <c r="E151" s="0" t="n">
        <f aca="false">C151*C151*$F$85*$B$83</f>
        <v>0</v>
      </c>
      <c r="F151" s="0" t="n">
        <f aca="false">F150+E151</f>
        <v>0</v>
      </c>
      <c r="G151" s="0" t="n">
        <f aca="false">(C151/30)*(C151/30)*0.02*$B$83</f>
        <v>5.00097610274197E-007</v>
      </c>
      <c r="H151" s="0" t="n">
        <f aca="false">H150+G151</f>
        <v>0.00540687487755918</v>
      </c>
    </row>
    <row r="152" customFormat="false" ht="13.8" hidden="false" customHeight="false" outlineLevel="0" collapsed="false">
      <c r="A152" s="0" t="n">
        <f aca="false">A151+$B$83</f>
        <v>0.063</v>
      </c>
      <c r="B152" s="0" t="n">
        <f aca="false">B151-(C151/$B$80)*($B$83)</f>
        <v>0.692051328736505</v>
      </c>
      <c r="C152" s="18" t="n">
        <f aca="false">B152/($B$81+$B$74)</f>
        <v>4.48132700081918</v>
      </c>
      <c r="E152" s="0" t="n">
        <f aca="false">C152*C152*$F$85*$B$83</f>
        <v>0</v>
      </c>
      <c r="F152" s="0" t="n">
        <f aca="false">F151+E152</f>
        <v>0</v>
      </c>
      <c r="G152" s="0" t="n">
        <f aca="false">(C152/30)*(C152/30)*0.02*$B$83</f>
        <v>4.46273148628244E-007</v>
      </c>
      <c r="H152" s="0" t="n">
        <f aca="false">H151+G152</f>
        <v>0.00540732115070781</v>
      </c>
    </row>
    <row r="153" customFormat="false" ht="13.8" hidden="false" customHeight="false" outlineLevel="0" collapsed="false">
      <c r="A153" s="0" t="n">
        <f aca="false">A152+$B$83</f>
        <v>0.064</v>
      </c>
      <c r="B153" s="0" t="n">
        <f aca="false">B152-(C152/$B$80)*($B$83)</f>
        <v>0.653749388558564</v>
      </c>
      <c r="C153" s="18" t="n">
        <f aca="false">B153/($B$81+$B$74)</f>
        <v>4.23330563076192</v>
      </c>
      <c r="E153" s="0" t="n">
        <f aca="false">C153*C153*$F$85*$B$83</f>
        <v>0</v>
      </c>
      <c r="F153" s="0" t="n">
        <f aca="false">F152+E153</f>
        <v>0</v>
      </c>
      <c r="G153" s="0" t="n">
        <f aca="false">(C153/30)*(C153/30)*0.02*$B$83</f>
        <v>3.98241701409791E-007</v>
      </c>
      <c r="H153" s="0" t="n">
        <f aca="false">H152+G153</f>
        <v>0.00540771939240922</v>
      </c>
    </row>
    <row r="154" customFormat="false" ht="13.8" hidden="false" customHeight="false" outlineLevel="0" collapsed="false">
      <c r="A154" s="0" t="n">
        <f aca="false">A153+$B$83</f>
        <v>0.065</v>
      </c>
      <c r="B154" s="0" t="n">
        <f aca="false">B153-(C153/$B$80)*($B$83)</f>
        <v>0.617567289150342</v>
      </c>
      <c r="C154" s="18" t="n">
        <f aca="false">B154/($B$81+$B$74)</f>
        <v>3.99901113223041</v>
      </c>
      <c r="E154" s="0" t="n">
        <f aca="false">C154*C154*$F$85*$B$83</f>
        <v>0</v>
      </c>
      <c r="F154" s="0" t="n">
        <f aca="false">F153+E154</f>
        <v>0</v>
      </c>
      <c r="G154" s="0" t="n">
        <f aca="false">(C154/30)*(C154/30)*0.02*$B$83</f>
        <v>3.55379778571172E-007</v>
      </c>
      <c r="H154" s="0" t="n">
        <f aca="false">H153+G154</f>
        <v>0.00540807477218779</v>
      </c>
    </row>
    <row r="155" customFormat="false" ht="13.8" hidden="false" customHeight="false" outlineLevel="0" collapsed="false">
      <c r="A155" s="0" t="n">
        <f aca="false">A154+$B$83</f>
        <v>0.066</v>
      </c>
      <c r="B155" s="0" t="n">
        <f aca="false">B154-(C154/$B$80)*($B$83)</f>
        <v>0.583387706823586</v>
      </c>
      <c r="C155" s="18" t="n">
        <f aca="false">B155/($B$81+$B$74)</f>
        <v>3.77768378439155</v>
      </c>
      <c r="E155" s="0" t="n">
        <f aca="false">C155*C155*$F$85*$B$83</f>
        <v>0</v>
      </c>
      <c r="F155" s="0" t="n">
        <f aca="false">F154+E155</f>
        <v>0</v>
      </c>
      <c r="G155" s="0" t="n">
        <f aca="false">(C155/30)*(C155/30)*0.02*$B$83</f>
        <v>3.17130994996774E-007</v>
      </c>
      <c r="H155" s="0" t="n">
        <f aca="false">H154+G155</f>
        <v>0.00540839190318279</v>
      </c>
    </row>
    <row r="156" customFormat="false" ht="13.8" hidden="false" customHeight="false" outlineLevel="0" collapsed="false">
      <c r="A156" s="0" t="n">
        <f aca="false">A155+$B$83</f>
        <v>0.067</v>
      </c>
      <c r="B156" s="0" t="n">
        <f aca="false">B155-(C155/$B$80)*($B$83)</f>
        <v>0.551099811230496</v>
      </c>
      <c r="C156" s="18" t="n">
        <f aca="false">B156/($B$81+$B$74)</f>
        <v>3.56860591355628</v>
      </c>
      <c r="E156" s="0" t="n">
        <f aca="false">C156*C156*$F$85*$B$83</f>
        <v>0</v>
      </c>
      <c r="F156" s="0" t="n">
        <f aca="false">F155+E156</f>
        <v>0</v>
      </c>
      <c r="G156" s="0" t="n">
        <f aca="false">(C156/30)*(C156/30)*0.02*$B$83</f>
        <v>2.82998848139308E-007</v>
      </c>
      <c r="H156" s="0" t="n">
        <f aca="false">H155+G156</f>
        <v>0.00540867490203093</v>
      </c>
    </row>
    <row r="157" customFormat="false" ht="13.8" hidden="false" customHeight="false" outlineLevel="0" collapsed="false">
      <c r="A157" s="0" t="n">
        <f aca="false">A156+$B$83</f>
        <v>0.068</v>
      </c>
      <c r="B157" s="0" t="n">
        <f aca="false">B156-(C156/$B$80)*($B$83)</f>
        <v>0.520598905986426</v>
      </c>
      <c r="C157" s="18" t="n">
        <f aca="false">B157/($B$81+$B$74)</f>
        <v>3.37109956605857</v>
      </c>
      <c r="E157" s="0" t="n">
        <f aca="false">C157*C157*$F$85*$B$83</f>
        <v>0</v>
      </c>
      <c r="F157" s="0" t="n">
        <f aca="false">F156+E157</f>
        <v>0</v>
      </c>
      <c r="G157" s="0" t="n">
        <f aca="false">(C157/30)*(C157/30)*0.02*$B$83</f>
        <v>2.52540272984007E-007</v>
      </c>
      <c r="H157" s="0" t="n">
        <f aca="false">H156+G157</f>
        <v>0.00540892744230391</v>
      </c>
    </row>
    <row r="158" customFormat="false" ht="13.8" hidden="false" customHeight="false" outlineLevel="0" collapsed="false">
      <c r="A158" s="0" t="n">
        <f aca="false">A157+$B$83</f>
        <v>0.0690000000000001</v>
      </c>
      <c r="B158" s="0" t="n">
        <f aca="false">B157-(C157/$B$80)*($B$83)</f>
        <v>0.491786089182506</v>
      </c>
      <c r="C158" s="18" t="n">
        <f aca="false">B158/($B$81+$B$74)</f>
        <v>3.1845243099301</v>
      </c>
      <c r="E158" s="0" t="n">
        <f aca="false">C158*C158*$F$85*$B$83</f>
        <v>0</v>
      </c>
      <c r="F158" s="0" t="n">
        <f aca="false">F157+E158</f>
        <v>0</v>
      </c>
      <c r="G158" s="0" t="n">
        <f aca="false">(C158/30)*(C158/30)*0.02*$B$83</f>
        <v>2.25359890678574E-007</v>
      </c>
      <c r="H158" s="0" t="n">
        <f aca="false">H157+G158</f>
        <v>0.00540915280219459</v>
      </c>
    </row>
    <row r="159" customFormat="false" ht="13.8" hidden="false" customHeight="false" outlineLevel="0" collapsed="false">
      <c r="A159" s="0" t="n">
        <f aca="false">A158+$B$83</f>
        <v>0.07</v>
      </c>
      <c r="B159" s="0" t="n">
        <f aca="false">B158-(C158/$B$80)*($B$83)</f>
        <v>0.464567932687377</v>
      </c>
      <c r="C159" s="18" t="n">
        <f aca="false">B159/($B$81+$B$74)</f>
        <v>3.00827515824242</v>
      </c>
      <c r="E159" s="0" t="n">
        <f aca="false">C159*C159*$F$85*$B$83</f>
        <v>0</v>
      </c>
      <c r="F159" s="0" t="n">
        <f aca="false">F158+E159</f>
        <v>0</v>
      </c>
      <c r="G159" s="0" t="n">
        <f aca="false">(C159/30)*(C159/30)*0.02*$B$83</f>
        <v>2.01104876171077E-007</v>
      </c>
      <c r="H159" s="0" t="n">
        <f aca="false">H158+G159</f>
        <v>0.00540935390707076</v>
      </c>
    </row>
    <row r="160" customFormat="false" ht="13.8" hidden="false" customHeight="false" outlineLevel="0" collapsed="false">
      <c r="A160" s="0" t="n">
        <f aca="false">A159+$B$83</f>
        <v>0.0710000000000001</v>
      </c>
      <c r="B160" s="0" t="n">
        <f aca="false">B159-(C159/$B$80)*($B$83)</f>
        <v>0.438856179198126</v>
      </c>
      <c r="C160" s="18" t="n">
        <f aca="false">B160/($B$81+$B$74)</f>
        <v>2.8417806073828</v>
      </c>
      <c r="E160" s="0" t="n">
        <f aca="false">C160*C160*$F$85*$B$83</f>
        <v>0</v>
      </c>
      <c r="F160" s="0" t="n">
        <f aca="false">F159+E160</f>
        <v>0</v>
      </c>
      <c r="G160" s="0" t="n">
        <f aca="false">(C160/30)*(C160/30)*0.02*$B$83</f>
        <v>1.79460378233265E-007</v>
      </c>
      <c r="H160" s="0" t="n">
        <f aca="false">H159+G160</f>
        <v>0.00540953336744899</v>
      </c>
    </row>
    <row r="161" customFormat="false" ht="13.8" hidden="false" customHeight="false" outlineLevel="0" collapsed="false">
      <c r="A161" s="0" t="n">
        <f aca="false">A160+$B$83</f>
        <v>0.072</v>
      </c>
      <c r="B161" s="0" t="n">
        <f aca="false">B160-(C160/$B$80)*($B$83)</f>
        <v>0.414567456058102</v>
      </c>
      <c r="C161" s="18" t="n">
        <f aca="false">B161/($B$81+$B$74)</f>
        <v>2.68450078390275</v>
      </c>
      <c r="E161" s="0" t="n">
        <f aca="false">C161*C161*$F$85*$B$83</f>
        <v>0</v>
      </c>
      <c r="F161" s="0" t="n">
        <f aca="false">F160+E161</f>
        <v>0</v>
      </c>
      <c r="G161" s="0" t="n">
        <f aca="false">(C161/30)*(C161/30)*0.02*$B$83</f>
        <v>1.60145432417211E-007</v>
      </c>
      <c r="H161" s="0" t="n">
        <f aca="false">H160+G161</f>
        <v>0.00540969351288141</v>
      </c>
    </row>
    <row r="162" customFormat="false" ht="13.8" hidden="false" customHeight="false" outlineLevel="0" collapsed="false">
      <c r="A162" s="0" t="n">
        <f aca="false">A161+$B$83</f>
        <v>0.0730000000000001</v>
      </c>
      <c r="B162" s="0" t="n">
        <f aca="false">B161-(C161/$B$80)*($B$83)</f>
        <v>0.391623004913634</v>
      </c>
      <c r="C162" s="18" t="n">
        <f aca="false">B162/($B$81+$B$74)</f>
        <v>2.53592569393015</v>
      </c>
      <c r="E162" s="0" t="n">
        <f aca="false">C162*C162*$F$85*$B$83</f>
        <v>0</v>
      </c>
      <c r="F162" s="0" t="n">
        <f aca="false">F161+E162</f>
        <v>0</v>
      </c>
      <c r="G162" s="0" t="n">
        <f aca="false">(C162/30)*(C162/30)*0.02*$B$83</f>
        <v>1.42909313891892E-007</v>
      </c>
      <c r="H162" s="0" t="n">
        <f aca="false">H161+G162</f>
        <v>0.0054098364221953</v>
      </c>
    </row>
    <row r="163" customFormat="false" ht="13.8" hidden="false" customHeight="false" outlineLevel="0" collapsed="false">
      <c r="A163" s="0" t="n">
        <f aca="false">A162+$B$83</f>
        <v>0.0740000000000001</v>
      </c>
      <c r="B163" s="0" t="n">
        <f aca="false">B162-(C162/$B$80)*($B$83)</f>
        <v>0.369948426333034</v>
      </c>
      <c r="C163" s="18" t="n">
        <f aca="false">B163/($B$81+$B$74)</f>
        <v>2.39557356946859</v>
      </c>
      <c r="E163" s="0" t="n">
        <f aca="false">C163*C163*$F$85*$B$83</f>
        <v>0</v>
      </c>
      <c r="F163" s="0" t="n">
        <f aca="false">F162+E163</f>
        <v>0</v>
      </c>
      <c r="G163" s="0" t="n">
        <f aca="false">(C163/30)*(C163/30)*0.02*$B$83</f>
        <v>1.27528282816366E-007</v>
      </c>
      <c r="H163" s="0" t="n">
        <f aca="false">H162+G163</f>
        <v>0.00540996395047812</v>
      </c>
    </row>
    <row r="164" customFormat="false" ht="13.8" hidden="false" customHeight="false" outlineLevel="0" collapsed="false">
      <c r="A164" s="0" t="n">
        <f aca="false">A163+$B$83</f>
        <v>0.0750000000000001</v>
      </c>
      <c r="B164" s="0" t="n">
        <f aca="false">B163-(C163/$B$80)*($B$83)</f>
        <v>0.349473438559798</v>
      </c>
      <c r="C164" s="18" t="n">
        <f aca="false">B164/($B$81+$B$74)</f>
        <v>2.26298930622158</v>
      </c>
      <c r="E164" s="0" t="n">
        <f aca="false">C164*C164*$F$85*$B$83</f>
        <v>0</v>
      </c>
      <c r="F164" s="0" t="n">
        <f aca="false">F163+E164</f>
        <v>0</v>
      </c>
      <c r="G164" s="0" t="n">
        <f aca="false">(C164/30)*(C164/30)*0.02*$B$83</f>
        <v>1.13802680001627E-007</v>
      </c>
      <c r="H164" s="0" t="n">
        <f aca="false">H163+G164</f>
        <v>0.00541007775315812</v>
      </c>
    </row>
    <row r="165" customFormat="false" ht="13.8" hidden="false" customHeight="false" outlineLevel="0" collapsed="false">
      <c r="A165" s="0" t="n">
        <f aca="false">A164+$B$83</f>
        <v>0.0760000000000001</v>
      </c>
      <c r="B165" s="0" t="n">
        <f aca="false">B164-(C164/$B$80)*($B$83)</f>
        <v>0.330131649617733</v>
      </c>
      <c r="C165" s="18" t="n">
        <f aca="false">B165/($B$81+$B$74)</f>
        <v>2.13774298787628</v>
      </c>
      <c r="E165" s="0" t="n">
        <f aca="false">C165*C165*$F$85*$B$83</f>
        <v>0</v>
      </c>
      <c r="F165" s="0" t="n">
        <f aca="false">F164+E165</f>
        <v>0</v>
      </c>
      <c r="G165" s="0" t="n">
        <f aca="false">(C165/30)*(C165/30)*0.02*$B$83</f>
        <v>1.01554335160315E-007</v>
      </c>
      <c r="H165" s="0" t="n">
        <f aca="false">H164+G165</f>
        <v>0.00541017930749328</v>
      </c>
    </row>
    <row r="166" customFormat="false" ht="13.8" hidden="false" customHeight="false" outlineLevel="0" collapsed="false">
      <c r="A166" s="0" t="n">
        <f aca="false">A165+$B$83</f>
        <v>0.0770000000000001</v>
      </c>
      <c r="B166" s="0" t="n">
        <f aca="false">B165-(C165/$B$80)*($B$83)</f>
        <v>0.311860342029047</v>
      </c>
      <c r="C166" s="18" t="n">
        <f aca="false">B166/($B$81+$B$74)</f>
        <v>2.01942849206143</v>
      </c>
      <c r="E166" s="0" t="n">
        <f aca="false">C166*C166*$F$85*$B$83</f>
        <v>0</v>
      </c>
      <c r="F166" s="0" t="n">
        <f aca="false">F165+E166</f>
        <v>0</v>
      </c>
      <c r="G166" s="0" t="n">
        <f aca="false">(C166/30)*(C166/30)*0.02*$B$83</f>
        <v>9.06242541011004E-008</v>
      </c>
      <c r="H166" s="0" t="n">
        <f aca="false">H165+G166</f>
        <v>0.00541026993174738</v>
      </c>
    </row>
    <row r="167" customFormat="false" ht="13.8" hidden="false" customHeight="false" outlineLevel="0" collapsed="false">
      <c r="A167" s="0" t="n">
        <f aca="false">A166+$B$83</f>
        <v>0.0780000000000001</v>
      </c>
      <c r="B167" s="0" t="n">
        <f aca="false">B166-(C166/$B$80)*($B$83)</f>
        <v>0.294600269447326</v>
      </c>
      <c r="C167" s="18" t="n">
        <f aca="false">B167/($B$81+$B$74)</f>
        <v>1.90766217345934</v>
      </c>
      <c r="E167" s="0" t="n">
        <f aca="false">C167*C167*$F$85*$B$83</f>
        <v>0</v>
      </c>
      <c r="F167" s="0" t="n">
        <f aca="false">F166+E167</f>
        <v>0</v>
      </c>
      <c r="G167" s="0" t="n">
        <f aca="false">(C167/30)*(C167/30)*0.02*$B$83</f>
        <v>8.08705548455024E-008</v>
      </c>
      <c r="H167" s="0" t="n">
        <f aca="false">H166+G167</f>
        <v>0.00541035080230223</v>
      </c>
    </row>
    <row r="168" customFormat="false" ht="13.8" hidden="false" customHeight="false" outlineLevel="0" collapsed="false">
      <c r="A168" s="0" t="n">
        <f aca="false">A167+$B$83</f>
        <v>0.0790000000000001</v>
      </c>
      <c r="B168" s="0" t="n">
        <f aca="false">B167-(C167/$B$80)*($B$83)</f>
        <v>0.278295464545964</v>
      </c>
      <c r="C168" s="18" t="n">
        <f aca="false">B168/($B$81+$B$74)</f>
        <v>1.80208161980162</v>
      </c>
      <c r="E168" s="0" t="n">
        <f aca="false">C168*C168*$F$85*$B$83</f>
        <v>0</v>
      </c>
      <c r="F168" s="0" t="n">
        <f aca="false">F167+E168</f>
        <v>0</v>
      </c>
      <c r="G168" s="0" t="n">
        <f aca="false">(C168/30)*(C168/30)*0.02*$B$83</f>
        <v>7.21666258761516E-008</v>
      </c>
      <c r="H168" s="0" t="n">
        <f aca="false">H167+G168</f>
        <v>0.0054104229689281</v>
      </c>
    </row>
    <row r="169" customFormat="false" ht="13.8" hidden="false" customHeight="false" outlineLevel="0" collapsed="false">
      <c r="A169" s="0" t="n">
        <f aca="false">A168+$B$83</f>
        <v>0.0800000000000001</v>
      </c>
      <c r="B169" s="0" t="n">
        <f aca="false">B168-(C168/$B$80)*($B$83)</f>
        <v>0.262893057539112</v>
      </c>
      <c r="C169" s="18" t="n">
        <f aca="false">B169/($B$81+$B$74)</f>
        <v>1.7023444767151</v>
      </c>
      <c r="E169" s="0" t="n">
        <f aca="false">C169*C169*$F$85*$B$83</f>
        <v>0</v>
      </c>
      <c r="F169" s="0" t="n">
        <f aca="false">F168+E169</f>
        <v>0</v>
      </c>
      <c r="G169" s="0" t="n">
        <f aca="false">(C169/30)*(C169/30)*0.02*$B$83</f>
        <v>6.43994826089421E-008</v>
      </c>
      <c r="H169" s="0" t="n">
        <f aca="false">H168+G169</f>
        <v>0.00541048736841071</v>
      </c>
    </row>
    <row r="170" customFormat="false" ht="13.8" hidden="false" customHeight="false" outlineLevel="0" collapsed="false">
      <c r="A170" s="0" t="n">
        <f aca="false">A169+$B$83</f>
        <v>0.0810000000000001</v>
      </c>
      <c r="B170" s="0" t="n">
        <f aca="false">B169-(C169/$B$80)*($B$83)</f>
        <v>0.248343104746676</v>
      </c>
      <c r="C170" s="18" t="n">
        <f aca="false">B170/($B$81+$B$74)</f>
        <v>1.60812733760717</v>
      </c>
      <c r="E170" s="0" t="n">
        <f aca="false">C170*C170*$F$85*$B$83</f>
        <v>0</v>
      </c>
      <c r="F170" s="0" t="n">
        <f aca="false">F169+E170</f>
        <v>0</v>
      </c>
      <c r="G170" s="0" t="n">
        <f aca="false">(C170/30)*(C170/30)*0.02*$B$83</f>
        <v>5.74683007546563E-008</v>
      </c>
      <c r="H170" s="0" t="n">
        <f aca="false">H169+G170</f>
        <v>0.00541054483671147</v>
      </c>
    </row>
    <row r="171" customFormat="false" ht="13.8" hidden="false" customHeight="false" outlineLevel="0" collapsed="false">
      <c r="A171" s="0" t="n">
        <f aca="false">A170+$B$83</f>
        <v>0.0820000000000001</v>
      </c>
      <c r="B171" s="0" t="n">
        <f aca="false">B170-(C170/$B$80)*($B$83)</f>
        <v>0.234598426647469</v>
      </c>
      <c r="C171" s="18" t="n">
        <f aca="false">B171/($B$81+$B$74)</f>
        <v>1.51912469499106</v>
      </c>
      <c r="E171" s="0" t="n">
        <f aca="false">C171*C171*$F$85*$B$83</f>
        <v>0</v>
      </c>
      <c r="F171" s="0" t="n">
        <f aca="false">F170+E171</f>
        <v>0</v>
      </c>
      <c r="G171" s="0" t="n">
        <f aca="false">(C171/30)*(C171/30)*0.02*$B$83</f>
        <v>5.1283107531815E-008</v>
      </c>
      <c r="H171" s="0" t="n">
        <f aca="false">H170+G171</f>
        <v>0.005410596119819</v>
      </c>
    </row>
    <row r="172" customFormat="false" ht="13.8" hidden="false" customHeight="false" outlineLevel="0" collapsed="false">
      <c r="A172" s="0" t="n">
        <f aca="false">A171+$B$83</f>
        <v>0.0830000000000001</v>
      </c>
      <c r="B172" s="0" t="n">
        <f aca="false">B171-(C171/$B$80)*($B$83)</f>
        <v>0.221614454895409</v>
      </c>
      <c r="C172" s="18" t="n">
        <f aca="false">B172/($B$81+$B$74)</f>
        <v>1.43504794985047</v>
      </c>
      <c r="E172" s="0" t="n">
        <f aca="false">C172*C172*$F$85*$B$83</f>
        <v>0</v>
      </c>
      <c r="F172" s="0" t="n">
        <f aca="false">F171+E172</f>
        <v>0</v>
      </c>
      <c r="G172" s="0" t="n">
        <f aca="false">(C172/30)*(C172/30)*0.02*$B$83</f>
        <v>4.57636137415566E-008</v>
      </c>
      <c r="H172" s="0" t="n">
        <f aca="false">H171+G172</f>
        <v>0.00541064188343274</v>
      </c>
    </row>
    <row r="173" customFormat="false" ht="13.8" hidden="false" customHeight="false" outlineLevel="0" collapsed="false">
      <c r="A173" s="0" t="n">
        <f aca="false">A172+$B$83</f>
        <v>0.0840000000000001</v>
      </c>
      <c r="B173" s="0" t="n">
        <f aca="false">B172-(C172/$B$80)*($B$83)</f>
        <v>0.20934908780267</v>
      </c>
      <c r="C173" s="18" t="n">
        <f aca="false">B173/($B$81+$B$74)</f>
        <v>1.35562447583157</v>
      </c>
      <c r="E173" s="0" t="n">
        <f aca="false">C173*C173*$F$85*$B$83</f>
        <v>0</v>
      </c>
      <c r="F173" s="0" t="n">
        <f aca="false">F172+E173</f>
        <v>0</v>
      </c>
      <c r="G173" s="0" t="n">
        <f aca="false">(C173/30)*(C173/30)*0.02*$B$83</f>
        <v>4.08381715438583E-008</v>
      </c>
      <c r="H173" s="0" t="n">
        <f aca="false">H172+G173</f>
        <v>0.00541068272160428</v>
      </c>
    </row>
    <row r="174" customFormat="false" ht="13.8" hidden="false" customHeight="false" outlineLevel="0" collapsed="false">
      <c r="A174" s="0" t="n">
        <f aca="false">A173+$B$83</f>
        <v>0.0850000000000001</v>
      </c>
      <c r="B174" s="0" t="n">
        <f aca="false">B173-(C173/$B$80)*($B$83)</f>
        <v>0.197762553821203</v>
      </c>
      <c r="C174" s="18" t="n">
        <f aca="false">B174/($B$81+$B$74)</f>
        <v>1.28059673522763</v>
      </c>
      <c r="E174" s="0" t="n">
        <f aca="false">C174*C174*$F$85*$B$83</f>
        <v>0</v>
      </c>
      <c r="F174" s="0" t="n">
        <f aca="false">F173+E174</f>
        <v>0</v>
      </c>
      <c r="G174" s="0" t="n">
        <f aca="false">(C174/30)*(C174/30)*0.02*$B$83</f>
        <v>3.6442844406126E-008</v>
      </c>
      <c r="H174" s="0" t="n">
        <f aca="false">H173+G174</f>
        <v>0.00541071916444869</v>
      </c>
    </row>
    <row r="175" customFormat="false" ht="13.8" hidden="false" customHeight="false" outlineLevel="0" collapsed="false">
      <c r="A175" s="0" t="n">
        <f aca="false">A174+$B$83</f>
        <v>0.0860000000000001</v>
      </c>
      <c r="B175" s="0" t="n">
        <f aca="false">B174-(C174/$B$80)*($B$83)</f>
        <v>0.186817282579941</v>
      </c>
      <c r="C175" s="18" t="n">
        <f aca="false">B175/($B$81+$B$74)</f>
        <v>1.20972144389006</v>
      </c>
      <c r="E175" s="0" t="n">
        <f aca="false">C175*C175*$F$85*$B$83</f>
        <v>0</v>
      </c>
      <c r="F175" s="0" t="n">
        <f aca="false">F174+E175</f>
        <v>0</v>
      </c>
      <c r="G175" s="0" t="n">
        <f aca="false">(C175/30)*(C175/30)*0.02*$B$83</f>
        <v>3.25205771512765E-008</v>
      </c>
      <c r="H175" s="0" t="n">
        <f aca="false">H174+G175</f>
        <v>0.00541075168502584</v>
      </c>
    </row>
    <row r="176" customFormat="false" ht="13.8" hidden="false" customHeight="false" outlineLevel="0" collapsed="false">
      <c r="A176" s="0" t="n">
        <f aca="false">A175+$B$83</f>
        <v>0.0870000000000001</v>
      </c>
      <c r="B176" s="0" t="n">
        <f aca="false">B175-(C175/$B$80)*($B$83)</f>
        <v>0.176477783059514</v>
      </c>
      <c r="C176" s="18" t="n">
        <f aca="false">B176/($B$81+$B$74)</f>
        <v>1.14276878235779</v>
      </c>
      <c r="E176" s="0" t="n">
        <f aca="false">C176*C176*$F$85*$B$83</f>
        <v>0</v>
      </c>
      <c r="F176" s="0" t="n">
        <f aca="false">F175+E176</f>
        <v>0</v>
      </c>
      <c r="G176" s="0" t="n">
        <f aca="false">(C176/30)*(C176/30)*0.02*$B$83</f>
        <v>2.90204553318113E-008</v>
      </c>
      <c r="H176" s="0" t="n">
        <f aca="false">H175+G176</f>
        <v>0.00541078070548117</v>
      </c>
    </row>
    <row r="177" customFormat="false" ht="13.8" hidden="false" customHeight="false" outlineLevel="0" collapsed="false">
      <c r="A177" s="0" t="n">
        <f aca="false">A176+$B$83</f>
        <v>0.0880000000000001</v>
      </c>
      <c r="B177" s="0" t="n">
        <f aca="false">B176-(C176/$B$80)*($B$83)</f>
        <v>0.166710528509447</v>
      </c>
      <c r="C177" s="18" t="n">
        <f aca="false">B177/($B$81+$B$74)</f>
        <v>1.0795216506472</v>
      </c>
      <c r="E177" s="0" t="n">
        <f aca="false">C177*C177*$F$85*$B$83</f>
        <v>0</v>
      </c>
      <c r="F177" s="0" t="n">
        <f aca="false">F176+E177</f>
        <v>0</v>
      </c>
      <c r="G177" s="0" t="n">
        <f aca="false">(C177/30)*(C177/30)*0.02*$B$83</f>
        <v>2.58970443159123E-008</v>
      </c>
      <c r="H177" s="0" t="n">
        <f aca="false">H176+G177</f>
        <v>0.00541080660252549</v>
      </c>
    </row>
    <row r="178" customFormat="false" ht="13.8" hidden="false" customHeight="false" outlineLevel="0" collapsed="false">
      <c r="A178" s="0" t="n">
        <f aca="false">A177+$B$83</f>
        <v>0.0890000000000001</v>
      </c>
      <c r="B178" s="0" t="n">
        <f aca="false">B177-(C177/$B$80)*($B$83)</f>
        <v>0.157483847734685</v>
      </c>
      <c r="C178" s="18" t="n">
        <f aca="false">B178/($B$81+$B$74)</f>
        <v>1.01977496428598</v>
      </c>
      <c r="E178" s="0" t="n">
        <f aca="false">C178*C178*$F$85*$B$83</f>
        <v>0</v>
      </c>
      <c r="F178" s="0" t="n">
        <f aca="false">F177+E178</f>
        <v>0</v>
      </c>
      <c r="G178" s="0" t="n">
        <f aca="false">(C178/30)*(C178/30)*0.02*$B$83</f>
        <v>2.31097995063218E-008</v>
      </c>
      <c r="H178" s="0" t="n">
        <f aca="false">H177+G178</f>
        <v>0.005410829712325</v>
      </c>
    </row>
    <row r="179" customFormat="false" ht="13.8" hidden="false" customHeight="false" outlineLevel="0" collapsed="false">
      <c r="A179" s="0" t="n">
        <f aca="false">A178+$B$83</f>
        <v>0.0900000000000001</v>
      </c>
      <c r="B179" s="0" t="n">
        <f aca="false">B178-(C178/$B$80)*($B$83)</f>
        <v>0.148767822398907</v>
      </c>
      <c r="C179" s="18" t="n">
        <f aca="false">B179/($B$81+$B$74)</f>
        <v>0.96333498930847</v>
      </c>
      <c r="E179" s="0" t="n">
        <f aca="false">C179*C179*$F$85*$B$83</f>
        <v>0</v>
      </c>
      <c r="F179" s="0" t="n">
        <f aca="false">F178+E179</f>
        <v>0</v>
      </c>
      <c r="G179" s="0" t="n">
        <f aca="false">(C179/30)*(C179/30)*0.02*$B$83</f>
        <v>2.06225400361322E-008</v>
      </c>
      <c r="H179" s="0" t="n">
        <f aca="false">H178+G179</f>
        <v>0.00541085033486503</v>
      </c>
    </row>
    <row r="180" customFormat="false" ht="13.8" hidden="false" customHeight="false" outlineLevel="0" collapsed="false">
      <c r="A180" s="0" t="n">
        <f aca="false">A179+$B$83</f>
        <v>0.0910000000000001</v>
      </c>
      <c r="B180" s="0" t="n">
        <f aca="false">B179-(C179/$B$80)*($B$83)</f>
        <v>0.140534190011655</v>
      </c>
      <c r="C180" s="18" t="n">
        <f aca="false">B180/($B$81+$B$74)</f>
        <v>0.910018714055916</v>
      </c>
      <c r="E180" s="0" t="n">
        <f aca="false">C180*C180*$F$85*$B$83</f>
        <v>0</v>
      </c>
      <c r="F180" s="0" t="n">
        <f aca="false">F179+E180</f>
        <v>0</v>
      </c>
      <c r="G180" s="0" t="n">
        <f aca="false">(C180/30)*(C180/30)*0.02*$B$83</f>
        <v>1.84029791095996E-008</v>
      </c>
      <c r="H180" s="0" t="n">
        <f aca="false">H179+G180</f>
        <v>0.00541086873784414</v>
      </c>
    </row>
    <row r="181" customFormat="false" ht="13.8" hidden="false" customHeight="false" outlineLevel="0" collapsed="false">
      <c r="A181" s="0" t="n">
        <f aca="false">A180+$B$83</f>
        <v>0.0920000000000001</v>
      </c>
      <c r="B181" s="0" t="n">
        <f aca="false">B180-(C180/$B$80)*($B$83)</f>
        <v>0.132756252284681</v>
      </c>
      <c r="C181" s="18" t="n">
        <f aca="false">B181/($B$81+$B$74)</f>
        <v>0.859653255744878</v>
      </c>
      <c r="E181" s="0" t="n">
        <f aca="false">C181*C181*$F$85*$B$83</f>
        <v>0</v>
      </c>
      <c r="F181" s="0" t="n">
        <f aca="false">F180+E181</f>
        <v>0</v>
      </c>
      <c r="G181" s="0" t="n">
        <f aca="false">(C181/30)*(C181/30)*0.02*$B$83</f>
        <v>1.64223048913948E-008</v>
      </c>
      <c r="H181" s="0" t="n">
        <f aca="false">H180+G181</f>
        <v>0.00541088516014903</v>
      </c>
    </row>
    <row r="182" customFormat="false" ht="13.8" hidden="false" customHeight="false" outlineLevel="0" collapsed="false">
      <c r="A182" s="0" t="n">
        <f aca="false">A181+$B$83</f>
        <v>0.0930000000000001</v>
      </c>
      <c r="B182" s="0" t="n">
        <f aca="false">B181-(C181/$B$80)*($B$83)</f>
        <v>0.125408788560366</v>
      </c>
      <c r="C182" s="18" t="n">
        <f aca="false">B182/($B$81+$B$74)</f>
        <v>0.812075299879338</v>
      </c>
      <c r="E182" s="0" t="n">
        <f aca="false">C182*C182*$F$85*$B$83</f>
        <v>0</v>
      </c>
      <c r="F182" s="0" t="n">
        <f aca="false">F181+E182</f>
        <v>0</v>
      </c>
      <c r="G182" s="0" t="n">
        <f aca="false">(C182/30)*(C182/30)*0.02*$B$83</f>
        <v>1.46548065038693E-008</v>
      </c>
      <c r="H182" s="0" t="n">
        <f aca="false">H181+G182</f>
        <v>0.00541089981495554</v>
      </c>
    </row>
    <row r="183" customFormat="false" ht="13.8" hidden="false" customHeight="false" outlineLevel="0" collapsed="false">
      <c r="A183" s="0" t="n">
        <f aca="false">A182+$B$83</f>
        <v>0.0940000000000001</v>
      </c>
      <c r="B183" s="0" t="n">
        <f aca="false">B182-(C182/$B$80)*($B$83)</f>
        <v>0.118467974031483</v>
      </c>
      <c r="C183" s="18" t="n">
        <f aca="false">B183/($B$81+$B$74)</f>
        <v>0.767130570688875</v>
      </c>
      <c r="E183" s="0" t="n">
        <f aca="false">C183*C183*$F$85*$B$83</f>
        <v>0</v>
      </c>
      <c r="F183" s="0" t="n">
        <f aca="false">F182+E183</f>
        <v>0</v>
      </c>
      <c r="G183" s="0" t="n">
        <f aca="false">(C183/30)*(C183/30)*0.02*$B$83</f>
        <v>1.30775402774542E-008</v>
      </c>
      <c r="H183" s="0" t="n">
        <f aca="false">H182+G183</f>
        <v>0.00541091289249581</v>
      </c>
    </row>
    <row r="184" customFormat="false" ht="13.8" hidden="false" customHeight="false" outlineLevel="0" collapsed="false">
      <c r="A184" s="0" t="n">
        <f aca="false">A183+$B$83</f>
        <v>0.0950000000000001</v>
      </c>
      <c r="B184" s="0" t="n">
        <f aca="false">B183-(C183/$B$80)*($B$83)</f>
        <v>0.111911302487134</v>
      </c>
      <c r="C184" s="18" t="n">
        <f aca="false">B184/($B$81+$B$74)</f>
        <v>0.724673330875695</v>
      </c>
      <c r="E184" s="0" t="n">
        <f aca="false">C184*C184*$F$85*$B$83</f>
        <v>0</v>
      </c>
      <c r="F184" s="0" t="n">
        <f aca="false">F183+E184</f>
        <v>0</v>
      </c>
      <c r="G184" s="0" t="n">
        <f aca="false">(C184/30)*(C184/30)*0.02*$B$83</f>
        <v>1.16700319218328E-008</v>
      </c>
      <c r="H184" s="0" t="n">
        <f aca="false">H183+G184</f>
        <v>0.00541092456252774</v>
      </c>
    </row>
    <row r="185" customFormat="false" ht="13.8" hidden="false" customHeight="false" outlineLevel="0" collapsed="false">
      <c r="A185" s="0" t="n">
        <f aca="false">A184+$B$83</f>
        <v>0.0960000000000001</v>
      </c>
      <c r="B185" s="0" t="n">
        <f aca="false">B184-(C184/$B$80)*($B$83)</f>
        <v>0.10571751333435</v>
      </c>
      <c r="C185" s="18" t="n">
        <f aca="false">B185/($B$81+$B$74)</f>
        <v>0.684565909048436</v>
      </c>
      <c r="E185" s="0" t="n">
        <f aca="false">C185*C185*$F$85*$B$83</f>
        <v>0</v>
      </c>
      <c r="F185" s="0" t="n">
        <f aca="false">F184+E185</f>
        <v>0</v>
      </c>
      <c r="G185" s="0" t="n">
        <f aca="false">(C185/30)*(C185/30)*0.02*$B$83</f>
        <v>1.04140107518069E-008</v>
      </c>
      <c r="H185" s="0" t="n">
        <f aca="false">H184+G185</f>
        <v>0.00541093497653849</v>
      </c>
    </row>
    <row r="186" customFormat="false" ht="13.8" hidden="false" customHeight="false" outlineLevel="0" collapsed="false">
      <c r="A186" s="0" t="n">
        <f aca="false">A185+$B$83</f>
        <v>0.0970000000000001</v>
      </c>
      <c r="B186" s="0" t="n">
        <f aca="false">B185-(C185/$B$80)*($B$83)</f>
        <v>0.0998665226587223</v>
      </c>
      <c r="C186" s="18" t="n">
        <f aca="false">B186/($B$81+$B$74)</f>
        <v>0.646678253310382</v>
      </c>
      <c r="E186" s="0" t="n">
        <f aca="false">C186*C186*$F$85*$B$83</f>
        <v>0</v>
      </c>
      <c r="F186" s="0" t="n">
        <f aca="false">F185+E186</f>
        <v>0</v>
      </c>
      <c r="G186" s="0" t="n">
        <f aca="false">(C186/30)*(C186/30)*0.02*$B$83</f>
        <v>9.29317251787925E-009</v>
      </c>
      <c r="H186" s="0" t="n">
        <f aca="false">H185+G186</f>
        <v>0.00541094426971101</v>
      </c>
    </row>
    <row r="187" customFormat="false" ht="13.8" hidden="false" customHeight="false" outlineLevel="0" collapsed="false">
      <c r="A187" s="0" t="n">
        <f aca="false">A186+$B$83</f>
        <v>0.0980000000000001</v>
      </c>
      <c r="B187" s="0" t="n">
        <f aca="false">B186-(C186/$B$80)*($B$83)</f>
        <v>0.0943393581005139</v>
      </c>
      <c r="C187" s="18" t="n">
        <f aca="false">B187/($B$81+$B$74)</f>
        <v>0.610887509554581</v>
      </c>
      <c r="E187" s="0" t="n">
        <f aca="false">C187*C187*$F$85*$B$83</f>
        <v>0</v>
      </c>
      <c r="F187" s="0" t="n">
        <f aca="false">F186+E187</f>
        <v>0</v>
      </c>
      <c r="G187" s="0" t="n">
        <f aca="false">(C187/30)*(C187/30)*0.02*$B$83</f>
        <v>8.2929677628844E-009</v>
      </c>
      <c r="H187" s="0" t="n">
        <f aca="false">H186+G187</f>
        <v>0.00541095256267877</v>
      </c>
    </row>
    <row r="188" customFormat="false" ht="13.8" hidden="false" customHeight="false" outlineLevel="0" collapsed="false">
      <c r="A188" s="0" t="n">
        <f aca="false">A187+$B$83</f>
        <v>0.0990000000000001</v>
      </c>
      <c r="B188" s="0" t="n">
        <f aca="false">B187-(C187/$B$80)*($B$83)</f>
        <v>0.0891180973350901</v>
      </c>
      <c r="C188" s="18" t="n">
        <f aca="false">B188/($B$81+$B$74)</f>
        <v>0.577077623098427</v>
      </c>
      <c r="E188" s="0" t="n">
        <f aca="false">C188*C188*$F$85*$B$83</f>
        <v>0</v>
      </c>
      <c r="F188" s="0" t="n">
        <f aca="false">F187+E188</f>
        <v>0</v>
      </c>
      <c r="G188" s="0" t="n">
        <f aca="false">(C188/30)*(C188/30)*0.02*$B$83</f>
        <v>7.40041295735401E-009</v>
      </c>
      <c r="H188" s="0" t="n">
        <f aca="false">H187+G188</f>
        <v>0.00541095996309173</v>
      </c>
    </row>
    <row r="189" customFormat="false" ht="13.8" hidden="false" customHeight="false" outlineLevel="0" collapsed="false">
      <c r="A189" s="0" t="n">
        <f aca="false">A188+$B$83</f>
        <v>0.1</v>
      </c>
      <c r="B189" s="0" t="n">
        <f aca="false">B188-(C188/$B$80)*($B$83)</f>
        <v>0.0841858099581805</v>
      </c>
      <c r="C189" s="18" t="n">
        <f aca="false">B189/($B$81+$B$74)</f>
        <v>0.545138962365994</v>
      </c>
      <c r="E189" s="0" t="n">
        <f aca="false">C189*C189*$F$85*$B$83</f>
        <v>0</v>
      </c>
      <c r="F189" s="0" t="n">
        <f aca="false">F188+E189</f>
        <v>0</v>
      </c>
      <c r="G189" s="0" t="n">
        <f aca="false">(C189/30)*(C189/30)*0.02*$B$83</f>
        <v>6.60392196198828E-009</v>
      </c>
      <c r="H189" s="0" t="n">
        <f aca="false">H188+G189</f>
        <v>0.00541096656701369</v>
      </c>
    </row>
    <row r="190" customFormat="false" ht="13.8" hidden="false" customHeight="false" outlineLevel="0" collapsed="false">
      <c r="A190" s="0" t="n">
        <f aca="false">A189+$B$83</f>
        <v>0.101</v>
      </c>
      <c r="B190" s="0" t="n">
        <f aca="false">B189-(C189/$B$80)*($B$83)</f>
        <v>0.079526502587531</v>
      </c>
      <c r="C190" s="18" t="n">
        <f aca="false">B190/($B$81+$B$74)</f>
        <v>0.514967963397856</v>
      </c>
      <c r="E190" s="0" t="n">
        <f aca="false">C190*C190*$F$85*$B$83</f>
        <v>0</v>
      </c>
      <c r="F190" s="0" t="n">
        <f aca="false">F189+E190</f>
        <v>0</v>
      </c>
      <c r="G190" s="0" t="n">
        <f aca="false">(C190/30)*(C190/30)*0.02*$B$83</f>
        <v>5.89315562946969E-009</v>
      </c>
      <c r="H190" s="0" t="n">
        <f aca="false">H189+G190</f>
        <v>0.00541097246016932</v>
      </c>
    </row>
    <row r="191" customFormat="false" ht="13.8" hidden="false" customHeight="false" outlineLevel="0" collapsed="false">
      <c r="A191" s="0" t="n">
        <f aca="false">A190+$B$83</f>
        <v>0.102</v>
      </c>
      <c r="B191" s="0" t="n">
        <f aca="false">B190-(C190/$B$80)*($B$83)</f>
        <v>0.0751250670029339</v>
      </c>
      <c r="C191" s="18" t="n">
        <f aca="false">B191/($B$81+$B$74)</f>
        <v>0.486466794035705</v>
      </c>
      <c r="E191" s="0" t="n">
        <f aca="false">C191*C191*$F$85*$B$83</f>
        <v>0</v>
      </c>
      <c r="F191" s="0" t="n">
        <f aca="false">F190+E191</f>
        <v>0</v>
      </c>
      <c r="G191" s="0" t="n">
        <f aca="false">(C191/30)*(C191/30)*0.02*$B$83</f>
        <v>5.25888759331948E-009</v>
      </c>
      <c r="H191" s="0" t="n">
        <f aca="false">H190+G191</f>
        <v>0.00541097771905691</v>
      </c>
    </row>
    <row r="192" customFormat="false" ht="13.8" hidden="false" customHeight="false" outlineLevel="0" collapsed="false">
      <c r="A192" s="0" t="n">
        <f aca="false">A191+$B$83</f>
        <v>0.103</v>
      </c>
      <c r="B192" s="0" t="n">
        <f aca="false">B191-(C191/$B$80)*($B$83)</f>
        <v>0.0709672311564749</v>
      </c>
      <c r="C192" s="18" t="n">
        <f aca="false">B192/($B$81+$B$74)</f>
        <v>0.459543036692837</v>
      </c>
      <c r="E192" s="0" t="n">
        <f aca="false">C192*C192*$F$85*$B$83</f>
        <v>0</v>
      </c>
      <c r="F192" s="0" t="n">
        <f aca="false">F191+E192</f>
        <v>0</v>
      </c>
      <c r="G192" s="0" t="n">
        <f aca="false">(C192/30)*(C192/30)*0.02*$B$83</f>
        <v>4.69288450161943E-009</v>
      </c>
      <c r="H192" s="0" t="n">
        <f aca="false">H191+G192</f>
        <v>0.00541098241194141</v>
      </c>
    </row>
    <row r="193" customFormat="false" ht="13.8" hidden="false" customHeight="false" outlineLevel="0" collapsed="false">
      <c r="A193" s="0" t="n">
        <f aca="false">A192+$B$83</f>
        <v>0.104</v>
      </c>
      <c r="B193" s="0" t="n">
        <f aca="false">B192-(C192/$B$80)*($B$83)</f>
        <v>0.0670395128941429</v>
      </c>
      <c r="C193" s="18" t="n">
        <f aca="false">B193/($B$81+$B$74)</f>
        <v>0.434109388681881</v>
      </c>
      <c r="E193" s="0" t="n">
        <f aca="false">C193*C193*$F$85*$B$83</f>
        <v>0</v>
      </c>
      <c r="F193" s="0" t="n">
        <f aca="false">F192+E193</f>
        <v>0</v>
      </c>
      <c r="G193" s="0" t="n">
        <f aca="false">(C193/30)*(C193/30)*0.02*$B$83</f>
        <v>4.18779914092793E-009</v>
      </c>
      <c r="H193" s="0" t="n">
        <f aca="false">H192+G193</f>
        <v>0.00541098659974055</v>
      </c>
    </row>
    <row r="194" customFormat="false" ht="13.8" hidden="false" customHeight="false" outlineLevel="0" collapsed="false">
      <c r="A194" s="0" t="n">
        <f aca="false">A193+$B$83</f>
        <v>0.105</v>
      </c>
      <c r="B194" s="0" t="n">
        <f aca="false">B193-(C193/$B$80)*($B$83)</f>
        <v>0.0633291762387422</v>
      </c>
      <c r="C194" s="18" t="n">
        <f aca="false">B194/($B$81+$B$74)</f>
        <v>0.410083379128034</v>
      </c>
      <c r="E194" s="0" t="n">
        <f aca="false">C194*C194*$F$85*$B$83</f>
        <v>0</v>
      </c>
      <c r="F194" s="0" t="n">
        <f aca="false">F193+E194</f>
        <v>0</v>
      </c>
      <c r="G194" s="0" t="n">
        <f aca="false">(C194/30)*(C194/30)*0.02*$B$83</f>
        <v>3.73707506304592E-009</v>
      </c>
      <c r="H194" s="0" t="n">
        <f aca="false">H193+G194</f>
        <v>0.00541099033681562</v>
      </c>
    </row>
    <row r="195" customFormat="false" ht="13.8" hidden="false" customHeight="false" outlineLevel="0" collapsed="false">
      <c r="A195" s="0" t="n">
        <f aca="false">A194+$B$83</f>
        <v>0.106</v>
      </c>
      <c r="B195" s="0" t="n">
        <f aca="false">B194-(C194/$B$80)*($B$83)</f>
        <v>0.0598241900923488</v>
      </c>
      <c r="C195" s="18" t="n">
        <f aca="false">B195/($B$81+$B$74)</f>
        <v>0.387387101549885</v>
      </c>
      <c r="E195" s="0" t="n">
        <f aca="false">C195*C195*$F$85*$B$83</f>
        <v>0</v>
      </c>
      <c r="F195" s="0" t="n">
        <f aca="false">F194+E195</f>
        <v>0</v>
      </c>
      <c r="G195" s="0" t="n">
        <f aca="false">(C195/30)*(C195/30)*0.02*$B$83</f>
        <v>3.33486147660491E-009</v>
      </c>
      <c r="H195" s="0" t="n">
        <f aca="false">H194+G195</f>
        <v>0.00541099367167709</v>
      </c>
    </row>
    <row r="196" customFormat="false" ht="13.8" hidden="false" customHeight="false" outlineLevel="0" collapsed="false">
      <c r="A196" s="0" t="n">
        <f aca="false">A195+$B$83</f>
        <v>0.107</v>
      </c>
      <c r="B196" s="0" t="n">
        <f aca="false">B195-(C195/$B$80)*($B$83)</f>
        <v>0.0565131892244011</v>
      </c>
      <c r="C196" s="18" t="n">
        <f aca="false">B196/($B$81+$B$74)</f>
        <v>0.365946961240698</v>
      </c>
      <c r="E196" s="0" t="n">
        <f aca="false">C196*C196*$F$85*$B$83</f>
        <v>0</v>
      </c>
      <c r="F196" s="0" t="n">
        <f aca="false">F195+E196</f>
        <v>0</v>
      </c>
      <c r="G196" s="0" t="n">
        <f aca="false">(C196/30)*(C196/30)*0.02*$B$83</f>
        <v>2.97593729869558E-009</v>
      </c>
      <c r="H196" s="0" t="n">
        <f aca="false">H195+G196</f>
        <v>0.00541099664761439</v>
      </c>
    </row>
    <row r="197" customFormat="false" ht="13.8" hidden="false" customHeight="false" outlineLevel="0" collapsed="false">
      <c r="A197" s="0" t="n">
        <f aca="false">A196+$B$83</f>
        <v>0.108</v>
      </c>
      <c r="B197" s="0" t="n">
        <f aca="false">B196-(C196/$B$80)*($B$83)</f>
        <v>0.053385437418925</v>
      </c>
      <c r="C197" s="18" t="n">
        <f aca="false">B197/($B$81+$B$74)</f>
        <v>0.345693436630998</v>
      </c>
      <c r="E197" s="0" t="n">
        <f aca="false">C197*C197*$F$85*$B$83</f>
        <v>0</v>
      </c>
      <c r="F197" s="0" t="n">
        <f aca="false">F196+E197</f>
        <v>0</v>
      </c>
      <c r="G197" s="0" t="n">
        <f aca="false">(C197/30)*(C197/30)*0.02*$B$83</f>
        <v>2.6556433806611E-009</v>
      </c>
      <c r="H197" s="0" t="n">
        <f aca="false">H196+G197</f>
        <v>0.00541099930325777</v>
      </c>
    </row>
    <row r="198" customFormat="false" ht="13.8" hidden="false" customHeight="false" outlineLevel="0" collapsed="false">
      <c r="A198" s="0" t="n">
        <f aca="false">A197+$B$83</f>
        <v>0.109</v>
      </c>
      <c r="B198" s="0" t="n">
        <f aca="false">B197-(C197/$B$80)*($B$83)</f>
        <v>0.0504307926613951</v>
      </c>
      <c r="C198" s="18" t="n">
        <f aca="false">B198/($B$81+$B$74)</f>
        <v>0.326560853858674</v>
      </c>
      <c r="E198" s="0" t="n">
        <f aca="false">C198*C198*$F$85*$B$83</f>
        <v>0</v>
      </c>
      <c r="F198" s="0" t="n">
        <f aca="false">F197+E198</f>
        <v>0</v>
      </c>
      <c r="G198" s="0" t="n">
        <f aca="false">(C198/30)*(C198/30)*0.02*$B$83</f>
        <v>2.36982202828681E-009</v>
      </c>
      <c r="H198" s="0" t="n">
        <f aca="false">H197+G198</f>
        <v>0.0054110016730798</v>
      </c>
    </row>
    <row r="199" customFormat="false" ht="13.8" hidden="false" customHeight="false" outlineLevel="0" collapsed="false">
      <c r="A199" s="0" t="n">
        <f aca="false">A198+$B$83</f>
        <v>0.11</v>
      </c>
      <c r="B199" s="0" t="n">
        <f aca="false">B198-(C198/$B$80)*($B$83)</f>
        <v>0.0476396742523466</v>
      </c>
      <c r="C199" s="18" t="n">
        <f aca="false">B199/($B$81+$B$74)</f>
        <v>0.308487173815623</v>
      </c>
      <c r="E199" s="0" t="n">
        <f aca="false">C199*C199*$F$85*$B$83</f>
        <v>0</v>
      </c>
      <c r="F199" s="0" t="n">
        <f aca="false">F198+E199</f>
        <v>0</v>
      </c>
      <c r="G199" s="0" t="n">
        <f aca="false">(C199/30)*(C199/30)*0.02*$B$83</f>
        <v>2.11476303130556E-009</v>
      </c>
      <c r="H199" s="0" t="n">
        <f aca="false">H198+G199</f>
        <v>0.00541100378784283</v>
      </c>
    </row>
    <row r="200" customFormat="false" ht="13.8" hidden="false" customHeight="false" outlineLevel="0" collapsed="false">
      <c r="A200" s="0" t="n">
        <f aca="false">A199+$B$83</f>
        <v>0.111</v>
      </c>
      <c r="B200" s="0" t="n">
        <f aca="false">B199-(C199/$B$80)*($B$83)</f>
        <v>0.045003031741102</v>
      </c>
      <c r="C200" s="18" t="n">
        <f aca="false">B200/($B$81+$B$74)</f>
        <v>0.291413790980392</v>
      </c>
      <c r="E200" s="0" t="n">
        <f aca="false">C200*C200*$F$85*$B$83</f>
        <v>0</v>
      </c>
      <c r="F200" s="0" t="n">
        <f aca="false">F199+E200</f>
        <v>0</v>
      </c>
      <c r="G200" s="0" t="n">
        <f aca="false">(C200/30)*(C200/30)*0.02*$B$83</f>
        <v>1.88715550163475E-009</v>
      </c>
      <c r="H200" s="0" t="n">
        <f aca="false">H199+G200</f>
        <v>0.00541100567499834</v>
      </c>
    </row>
    <row r="201" customFormat="false" ht="13.8" hidden="false" customHeight="false" outlineLevel="0" collapsed="false">
      <c r="A201" s="0" t="n">
        <f aca="false">A200+$B$83</f>
        <v>0.112</v>
      </c>
      <c r="B201" s="0" t="n">
        <f aca="false">B200-(C200/$B$80)*($B$83)</f>
        <v>0.0425123155788764</v>
      </c>
      <c r="C201" s="18" t="n">
        <f aca="false">B201/($B$81+$B$74)</f>
        <v>0.275285343384552</v>
      </c>
      <c r="E201" s="0" t="n">
        <f aca="false">C201*C201*$F$85*$B$83</f>
        <v>0</v>
      </c>
      <c r="F201" s="0" t="n">
        <f aca="false">F200+E201</f>
        <v>0</v>
      </c>
      <c r="G201" s="0" t="n">
        <f aca="false">(C201/30)*(C201/30)*0.02*$B$83</f>
        <v>1.68404489516335E-009</v>
      </c>
      <c r="H201" s="0" t="n">
        <f aca="false">H200+G201</f>
        <v>0.00541100735904323</v>
      </c>
    </row>
    <row r="202" customFormat="false" ht="13.8" hidden="false" customHeight="false" outlineLevel="0" collapsed="false">
      <c r="A202" s="0" t="n">
        <f aca="false">A201+$B$83</f>
        <v>0.113</v>
      </c>
      <c r="B202" s="0" t="n">
        <f aca="false">B201-(C201/$B$80)*($B$83)</f>
        <v>0.0401594493961024</v>
      </c>
      <c r="C202" s="18" t="n">
        <f aca="false">B202/($B$81+$B$74)</f>
        <v>0.260049533096564</v>
      </c>
      <c r="E202" s="0" t="n">
        <f aca="false">C202*C202*$F$85*$B$83</f>
        <v>0</v>
      </c>
      <c r="F202" s="0" t="n">
        <f aca="false">F201+E202</f>
        <v>0</v>
      </c>
      <c r="G202" s="0" t="n">
        <f aca="false">(C202/30)*(C202/30)*0.02*$B$83</f>
        <v>1.50279465919425E-009</v>
      </c>
      <c r="H202" s="0" t="n">
        <f aca="false">H201+G202</f>
        <v>0.00541100886183789</v>
      </c>
    </row>
    <row r="203" customFormat="false" ht="13.8" hidden="false" customHeight="false" outlineLevel="0" collapsed="false">
      <c r="A203" s="0" t="n">
        <f aca="false">A202+$B$83</f>
        <v>0.114</v>
      </c>
      <c r="B203" s="0" t="n">
        <f aca="false">B202-(C202/$B$80)*($B$83)</f>
        <v>0.0379368038140805</v>
      </c>
      <c r="C203" s="18" t="n">
        <f aca="false">B203/($B$81+$B$74)</f>
        <v>0.24565695664107</v>
      </c>
      <c r="E203" s="0" t="n">
        <f aca="false">C203*C203*$F$85*$B$83</f>
        <v>0</v>
      </c>
      <c r="F203" s="0" t="n">
        <f aca="false">F202+E203</f>
        <v>0</v>
      </c>
      <c r="G203" s="0" t="n">
        <f aca="false">(C203/30)*(C203/30)*0.02*$B$83</f>
        <v>1.34105200769228E-009</v>
      </c>
      <c r="H203" s="0" t="n">
        <f aca="false">H202+G203</f>
        <v>0.0054110102028899</v>
      </c>
    </row>
    <row r="204" customFormat="false" ht="13.8" hidden="false" customHeight="false" outlineLevel="0" collapsed="false">
      <c r="A204" s="0" t="n">
        <f aca="false">A203+$B$83</f>
        <v>0.115</v>
      </c>
      <c r="B204" s="0" t="n">
        <f aca="false">B203-(C203/$B$80)*($B$83)</f>
        <v>0.0358371717060372</v>
      </c>
      <c r="C204" s="18" t="n">
        <f aca="false">B204/($B$81+$B$74)</f>
        <v>0.232060944803712</v>
      </c>
      <c r="E204" s="0" t="n">
        <f aca="false">C204*C204*$F$85*$B$83</f>
        <v>0</v>
      </c>
      <c r="F204" s="0" t="n">
        <f aca="false">F203+E204</f>
        <v>0</v>
      </c>
      <c r="G204" s="0" t="n">
        <f aca="false">(C204/30)*(C204/30)*0.02*$B$83</f>
        <v>1.19671738007092E-009</v>
      </c>
      <c r="H204" s="0" t="n">
        <f aca="false">H203+G204</f>
        <v>0.00541101139960728</v>
      </c>
    </row>
    <row r="205" customFormat="false" ht="13.8" hidden="false" customHeight="false" outlineLevel="0" collapsed="false">
      <c r="A205" s="0" t="n">
        <f aca="false">A204+$B$83</f>
        <v>0.116</v>
      </c>
      <c r="B205" s="0" t="n">
        <f aca="false">B204-(C204/$B$80)*($B$83)</f>
        <v>0.033853744827373</v>
      </c>
      <c r="C205" s="18" t="n">
        <f aca="false">B205/($B$81+$B$74)</f>
        <v>0.219217411302033</v>
      </c>
      <c r="E205" s="0" t="n">
        <f aca="false">C205*C205*$F$85*$B$83</f>
        <v>0</v>
      </c>
      <c r="F205" s="0" t="n">
        <f aca="false">F204+E205</f>
        <v>0</v>
      </c>
      <c r="G205" s="0" t="n">
        <f aca="false">(C205/30)*(C205/30)*0.02*$B$83</f>
        <v>1.06791718706588E-009</v>
      </c>
      <c r="H205" s="0" t="n">
        <f aca="false">H204+G205</f>
        <v>0.00541101246752446</v>
      </c>
    </row>
    <row r="206" customFormat="false" ht="13.8" hidden="false" customHeight="false" outlineLevel="0" collapsed="false">
      <c r="A206" s="0" t="n">
        <f aca="false">A205+$B$83</f>
        <v>0.117</v>
      </c>
      <c r="B206" s="0" t="n">
        <f aca="false">B205-(C205/$B$80)*($B$83)</f>
        <v>0.0319800917393214</v>
      </c>
      <c r="C206" s="18" t="n">
        <f aca="false">B206/($B$81+$B$74)</f>
        <v>0.207084709831778</v>
      </c>
      <c r="E206" s="0" t="n">
        <f aca="false">C206*C206*$F$85*$B$83</f>
        <v>0</v>
      </c>
      <c r="F206" s="0" t="n">
        <f aca="false">F205+E206</f>
        <v>0</v>
      </c>
      <c r="G206" s="0" t="n">
        <f aca="false">(C206/30)*(C206/30)*0.02*$B$83</f>
        <v>9.5297948991359E-010</v>
      </c>
      <c r="H206" s="0" t="n">
        <f aca="false">H205+G206</f>
        <v>0.00541101342050395</v>
      </c>
    </row>
    <row r="207" customFormat="false" ht="13.8" hidden="false" customHeight="false" outlineLevel="0" collapsed="false">
      <c r="A207" s="0" t="n">
        <f aca="false">A206+$B$83</f>
        <v>0.118</v>
      </c>
      <c r="B207" s="0" t="n">
        <f aca="false">B206-(C206/$B$80)*($B$83)</f>
        <v>0.0302101369544344</v>
      </c>
      <c r="C207" s="18" t="n">
        <f aca="false">B207/($B$81+$B$74)</f>
        <v>0.195623499025024</v>
      </c>
      <c r="E207" s="0" t="n">
        <f aca="false">C207*C207*$F$85*$B$83</f>
        <v>0</v>
      </c>
      <c r="F207" s="0" t="n">
        <f aca="false">F206+E207</f>
        <v>0</v>
      </c>
      <c r="G207" s="0" t="n">
        <f aca="false">(C207/30)*(C207/30)*0.02*$B$83</f>
        <v>8.50412297128744E-010</v>
      </c>
      <c r="H207" s="0" t="n">
        <f aca="false">H206+G207</f>
        <v>0.00541101427091625</v>
      </c>
    </row>
    <row r="208" customFormat="false" ht="13.8" hidden="false" customHeight="false" outlineLevel="0" collapsed="false">
      <c r="A208" s="0" t="n">
        <f aca="false">A207+$B$83</f>
        <v>0.119</v>
      </c>
      <c r="B208" s="0" t="n">
        <f aca="false">B207-(C207/$B$80)*($B$83)</f>
        <v>0.0285381412362718</v>
      </c>
      <c r="C208" s="18" t="n">
        <f aca="false">B208/($B$81+$B$74)</f>
        <v>0.184796614882289</v>
      </c>
      <c r="E208" s="0" t="n">
        <f aca="false">C208*C208*$F$85*$B$83</f>
        <v>0</v>
      </c>
      <c r="F208" s="0" t="n">
        <f aca="false">F207+E208</f>
        <v>0</v>
      </c>
      <c r="G208" s="0" t="n">
        <f aca="false">(C208/30)*(C208/30)*0.02*$B$83</f>
        <v>7.58884197154509E-010</v>
      </c>
      <c r="H208" s="0" t="n">
        <f aca="false">H207+G208</f>
        <v>0.00541101502980045</v>
      </c>
    </row>
    <row r="209" customFormat="false" ht="13.8" hidden="false" customHeight="false" outlineLevel="0" collapsed="false">
      <c r="A209" s="0" t="n">
        <f aca="false">A208+$B$83</f>
        <v>0.12</v>
      </c>
      <c r="B209" s="0" t="n">
        <f aca="false">B208-(C208/$B$80)*($B$83)</f>
        <v>0.0269586829894147</v>
      </c>
      <c r="C209" s="18" t="n">
        <f aca="false">B209/($B$81+$B$74)</f>
        <v>0.17456895026494</v>
      </c>
      <c r="E209" s="0" t="n">
        <f aca="false">C209*C209*$F$85*$B$83</f>
        <v>0</v>
      </c>
      <c r="F209" s="0" t="n">
        <f aca="false">F208+E209</f>
        <v>0</v>
      </c>
      <c r="G209" s="0" t="n">
        <f aca="false">(C209/30)*(C209/30)*0.02*$B$83</f>
        <v>6.77207075480068E-010</v>
      </c>
      <c r="H209" s="0" t="n">
        <f aca="false">H208+G209</f>
        <v>0.00541101570700752</v>
      </c>
    </row>
    <row r="210" customFormat="false" ht="13.8" hidden="false" customHeight="false" outlineLevel="0" collapsed="false">
      <c r="A210" s="0" t="n">
        <f aca="false">A209+$B$83</f>
        <v>0.121</v>
      </c>
      <c r="B210" s="0" t="n">
        <f aca="false">B209-(C209/$B$80)*($B$83)</f>
        <v>0.0254666406794579</v>
      </c>
      <c r="C210" s="18" t="n">
        <f aca="false">B210/($B$81+$B$74)</f>
        <v>0.164907341057164</v>
      </c>
      <c r="E210" s="0" t="n">
        <f aca="false">C210*C210*$F$85*$B$83</f>
        <v>0</v>
      </c>
      <c r="F210" s="0" t="n">
        <f aca="false">F209+E210</f>
        <v>0</v>
      </c>
      <c r="G210" s="0" t="n">
        <f aca="false">(C210/30)*(C210/30)*0.02*$B$83</f>
        <v>6.04320691878755E-010</v>
      </c>
      <c r="H210" s="0" t="n">
        <f aca="false">H209+G210</f>
        <v>0.00541101631132821</v>
      </c>
    </row>
    <row r="211" customFormat="false" ht="13.8" hidden="false" customHeight="false" outlineLevel="0" collapsed="false">
      <c r="A211" s="0" t="n">
        <f aca="false">A210+$B$83</f>
        <v>0.122</v>
      </c>
      <c r="B211" s="0" t="n">
        <f aca="false">B210-(C210/$B$80)*($B$83)</f>
        <v>0.0240571762259779</v>
      </c>
      <c r="C211" s="18" t="n">
        <f aca="false">B211/($B$81+$B$74)</f>
        <v>0.155780458628362</v>
      </c>
      <c r="E211" s="0" t="n">
        <f aca="false">C211*C211*$F$85*$B$83</f>
        <v>0</v>
      </c>
      <c r="F211" s="0" t="n">
        <f aca="false">F210+E211</f>
        <v>0</v>
      </c>
      <c r="G211" s="0" t="n">
        <f aca="false">(C211/30)*(C211/30)*0.02*$B$83</f>
        <v>5.39278917565837E-010</v>
      </c>
      <c r="H211" s="0" t="n">
        <f aca="false">H210+G211</f>
        <v>0.00541101685060713</v>
      </c>
    </row>
    <row r="212" customFormat="false" ht="13.8" hidden="false" customHeight="false" outlineLevel="0" collapsed="false">
      <c r="A212" s="0" t="n">
        <f aca="false">A211+$B$83</f>
        <v>0.123</v>
      </c>
      <c r="B212" s="0" t="n">
        <f aca="false">B211-(C211/$B$80)*($B$83)</f>
        <v>0.0227257193146244</v>
      </c>
      <c r="C212" s="18" t="n">
        <f aca="false">B212/($B$81+$B$74)</f>
        <v>0.14715870824726</v>
      </c>
      <c r="E212" s="0" t="n">
        <f aca="false">C212*C212*$F$85*$B$83</f>
        <v>0</v>
      </c>
      <c r="F212" s="0" t="n">
        <f aca="false">F211+E212</f>
        <v>0</v>
      </c>
      <c r="G212" s="0" t="n">
        <f aca="false">(C212/30)*(C212/30)*0.02*$B$83</f>
        <v>4.81237453622271E-010</v>
      </c>
      <c r="H212" s="0" t="n">
        <f aca="false">H211+G212</f>
        <v>0.00541101733184458</v>
      </c>
    </row>
    <row r="213" customFormat="false" ht="13.8" hidden="false" customHeight="false" outlineLevel="0" collapsed="false">
      <c r="A213" s="0" t="n">
        <f aca="false">A212+$B$83</f>
        <v>0.124</v>
      </c>
      <c r="B213" s="0" t="n">
        <f aca="false">B212-(C212/$B$80)*($B$83)</f>
        <v>0.0214679525774683</v>
      </c>
      <c r="C213" s="18" t="n">
        <f aca="false">B213/($B$81+$B$74)</f>
        <v>0.13901413311836</v>
      </c>
      <c r="E213" s="0" t="n">
        <f aca="false">C213*C213*$F$85*$B$83</f>
        <v>0</v>
      </c>
      <c r="F213" s="0" t="n">
        <f aca="false">F212+E213</f>
        <v>0</v>
      </c>
      <c r="G213" s="0" t="n">
        <f aca="false">(C213/30)*(C213/30)*0.02*$B$83</f>
        <v>4.29442871258867E-010</v>
      </c>
      <c r="H213" s="0" t="n">
        <f aca="false">H212+G213</f>
        <v>0.00541101776128746</v>
      </c>
    </row>
    <row r="214" customFormat="false" ht="13.8" hidden="false" customHeight="false" outlineLevel="0" collapsed="false">
      <c r="A214" s="0" t="n">
        <f aca="false">A213+$B$83</f>
        <v>0.125</v>
      </c>
      <c r="B214" s="0" t="n">
        <f aca="false">B213-(C213/$B$80)*($B$83)</f>
        <v>0.0202797975935507</v>
      </c>
      <c r="C214" s="18" t="n">
        <f aca="false">B214/($B$81+$B$74)</f>
        <v>0.131320323729526</v>
      </c>
      <c r="E214" s="0" t="n">
        <f aca="false">C214*C214*$F$85*$B$83</f>
        <v>0</v>
      </c>
      <c r="F214" s="0" t="n">
        <f aca="false">F213+E214</f>
        <v>0</v>
      </c>
      <c r="G214" s="0" t="n">
        <f aca="false">(C214/30)*(C214/30)*0.02*$B$83</f>
        <v>3.83222831653944E-010</v>
      </c>
      <c r="H214" s="0" t="n">
        <f aca="false">H213+G214</f>
        <v>0.00541101814451029</v>
      </c>
    </row>
    <row r="215" customFormat="false" ht="13.8" hidden="false" customHeight="false" outlineLevel="0" collapsed="false">
      <c r="A215" s="0" t="n">
        <f aca="false">A214+$B$83</f>
        <v>0.126</v>
      </c>
      <c r="B215" s="0" t="n">
        <f aca="false">B214-(C214/$B$80)*($B$83)</f>
        <v>0.0191574016642385</v>
      </c>
      <c r="C215" s="18" t="n">
        <f aca="false">B215/($B$81+$B$74)</f>
        <v>0.124052332216788</v>
      </c>
      <c r="E215" s="0" t="n">
        <f aca="false">C215*C215*$F$85*$B$83</f>
        <v>0</v>
      </c>
      <c r="F215" s="0" t="n">
        <f aca="false">F214+E215</f>
        <v>0</v>
      </c>
      <c r="G215" s="0" t="n">
        <f aca="false">(C215/30)*(C215/30)*0.02*$B$83</f>
        <v>3.41977358409427E-010</v>
      </c>
      <c r="H215" s="0" t="n">
        <f aca="false">H214+G215</f>
        <v>0.00541101848648765</v>
      </c>
    </row>
    <row r="216" customFormat="false" ht="13.8" hidden="false" customHeight="false" outlineLevel="0" collapsed="false">
      <c r="A216" s="0" t="n">
        <f aca="false">A215+$B$83</f>
        <v>0.127</v>
      </c>
      <c r="B216" s="0" t="n">
        <f aca="false">B215-(C215/$B$80)*($B$83)</f>
        <v>0.0180971253205053</v>
      </c>
      <c r="C216" s="18" t="n">
        <f aca="false">B216/($B$81+$B$74)</f>
        <v>0.117186591468661</v>
      </c>
      <c r="E216" s="0" t="n">
        <f aca="false">C216*C216*$F$85*$B$83</f>
        <v>0</v>
      </c>
      <c r="F216" s="0" t="n">
        <f aca="false">F215+E216</f>
        <v>0</v>
      </c>
      <c r="G216" s="0" t="n">
        <f aca="false">(C216/30)*(C216/30)*0.02*$B$83</f>
        <v>3.05171049334284E-010</v>
      </c>
      <c r="H216" s="0" t="n">
        <f aca="false">H215+G216</f>
        <v>0.0054110187916587</v>
      </c>
    </row>
    <row r="217" customFormat="false" ht="13.8" hidden="false" customHeight="false" outlineLevel="0" collapsed="false">
      <c r="A217" s="0" t="n">
        <f aca="false">A216+$B$83</f>
        <v>0.128</v>
      </c>
      <c r="B217" s="0" t="n">
        <f aca="false">B216-(C216/$B$80)*($B$83)</f>
        <v>0.0170955305216278</v>
      </c>
      <c r="C217" s="18" t="n">
        <f aca="false">B217/($B$81+$B$74)</f>
        <v>0.110700838707685</v>
      </c>
      <c r="E217" s="0" t="n">
        <f aca="false">C217*C217*$F$85*$B$83</f>
        <v>0</v>
      </c>
      <c r="F217" s="0" t="n">
        <f aca="false">F216+E217</f>
        <v>0</v>
      </c>
      <c r="G217" s="0" t="n">
        <f aca="false">(C217/30)*(C217/30)*0.02*$B$83</f>
        <v>2.72326126457443E-010</v>
      </c>
      <c r="H217" s="0" t="n">
        <f aca="false">H216+G217</f>
        <v>0.00541101906398482</v>
      </c>
    </row>
    <row r="218" customFormat="false" ht="13.8" hidden="false" customHeight="false" outlineLevel="0" collapsed="false">
      <c r="A218" s="0" t="n">
        <f aca="false">A217+$B$83</f>
        <v>0.129</v>
      </c>
      <c r="B218" s="0" t="n">
        <f aca="false">B217-(C217/$B$80)*($B$83)</f>
        <v>0.0161493695070322</v>
      </c>
      <c r="C218" s="18" t="n">
        <f aca="false">B218/($B$81+$B$74)</f>
        <v>0.104574043301381</v>
      </c>
      <c r="E218" s="0" t="n">
        <f aca="false">C218*C218*$F$85*$B$83</f>
        <v>0</v>
      </c>
      <c r="F218" s="0" t="n">
        <f aca="false">F217+E218</f>
        <v>0</v>
      </c>
      <c r="G218" s="0" t="n">
        <f aca="false">(C218/30)*(C218/30)*0.02*$B$83</f>
        <v>2.43016234053312E-010</v>
      </c>
      <c r="H218" s="0" t="n">
        <f aca="false">H217+G218</f>
        <v>0.00541101930700106</v>
      </c>
    </row>
    <row r="219" customFormat="false" ht="13.8" hidden="false" customHeight="false" outlineLevel="0" collapsed="false">
      <c r="A219" s="0" t="n">
        <f aca="false">A218+$B$83</f>
        <v>0.13</v>
      </c>
      <c r="B219" s="0" t="n">
        <f aca="false">B218-(C218/$B$80)*($B$83)</f>
        <v>0.0152555742651401</v>
      </c>
      <c r="C219" s="18" t="n">
        <f aca="false">B219/($B$81+$B$74)</f>
        <v>0.0987863385685429</v>
      </c>
      <c r="E219" s="0" t="n">
        <f aca="false">C219*C219*$F$85*$B$83</f>
        <v>0</v>
      </c>
      <c r="F219" s="0" t="n">
        <f aca="false">F218+E219</f>
        <v>0</v>
      </c>
      <c r="G219" s="0" t="n">
        <f aca="false">(C219/30)*(C219/30)*0.02*$B$83</f>
        <v>2.16860904172862E-010</v>
      </c>
      <c r="H219" s="0" t="n">
        <f aca="false">H218+G219</f>
        <v>0.00541101952386196</v>
      </c>
    </row>
    <row r="220" customFormat="false" ht="13.8" hidden="false" customHeight="false" outlineLevel="0" collapsed="false">
      <c r="A220" s="0" t="n">
        <f aca="false">A219+$B$83</f>
        <v>0.131</v>
      </c>
      <c r="B220" s="0" t="n">
        <f aca="false">B219-(C219/$B$80)*($B$83)</f>
        <v>0.0144112465850671</v>
      </c>
      <c r="C220" s="18" t="n">
        <f aca="false">B220/($B$81+$B$74)</f>
        <v>0.0933189573597556</v>
      </c>
      <c r="E220" s="0" t="n">
        <f aca="false">C220*C220*$F$85*$B$83</f>
        <v>0</v>
      </c>
      <c r="F220" s="0" t="n">
        <f aca="false">F219+E220</f>
        <v>0</v>
      </c>
      <c r="G220" s="0" t="n">
        <f aca="false">(C220/30)*(C220/30)*0.02*$B$83</f>
        <v>1.93520617838042E-010</v>
      </c>
      <c r="H220" s="0" t="n">
        <f aca="false">H219+G220</f>
        <v>0.00541101971738258</v>
      </c>
    </row>
    <row r="221" customFormat="false" ht="13.8" hidden="false" customHeight="false" outlineLevel="0" collapsed="false">
      <c r="A221" s="0" t="n">
        <f aca="false">A220+$B$83</f>
        <v>0.132</v>
      </c>
      <c r="B221" s="0" t="n">
        <f aca="false">B220-(C220/$B$80)*($B$83)</f>
        <v>0.0136136486589153</v>
      </c>
      <c r="C221" s="18" t="n">
        <f aca="false">B221/($B$81+$B$74)</f>
        <v>0.0881541712032332</v>
      </c>
      <c r="E221" s="0" t="n">
        <f aca="false">C221*C221*$F$85*$B$83</f>
        <v>0</v>
      </c>
      <c r="F221" s="0" t="n">
        <f aca="false">F220+E221</f>
        <v>0</v>
      </c>
      <c r="G221" s="0" t="n">
        <f aca="false">(C221/30)*(C221/30)*0.02*$B$83</f>
        <v>1.72692397789532E-010</v>
      </c>
      <c r="H221" s="0" t="n">
        <f aca="false">H220+G221</f>
        <v>0.00541101989007498</v>
      </c>
    </row>
    <row r="222" customFormat="false" ht="13.8" hidden="false" customHeight="false" outlineLevel="0" collapsed="false">
      <c r="A222" s="0" t="n">
        <f aca="false">A221+$B$83</f>
        <v>0.133</v>
      </c>
      <c r="B222" s="0" t="n">
        <f aca="false">B221-(C221/$B$80)*($B$83)</f>
        <v>0.0128601942041868</v>
      </c>
      <c r="C222" s="18" t="n">
        <f aca="false">B222/($B$81+$B$74)</f>
        <v>0.0832752328186675</v>
      </c>
      <c r="E222" s="0" t="n">
        <f aca="false">C222*C222*$F$85*$B$83</f>
        <v>0</v>
      </c>
      <c r="F222" s="0" t="n">
        <f aca="false">F221+E222</f>
        <v>0</v>
      </c>
      <c r="G222" s="0" t="n">
        <f aca="false">(C222/30)*(C222/30)*0.02*$B$83</f>
        <v>1.54105875577851E-010</v>
      </c>
      <c r="H222" s="0" t="n">
        <f aca="false">H221+G222</f>
        <v>0.00541102004418085</v>
      </c>
    </row>
    <row r="223" customFormat="false" ht="13.8" hidden="false" customHeight="false" outlineLevel="0" collapsed="false">
      <c r="A223" s="0" t="n">
        <f aca="false">A222+$B$83</f>
        <v>0.134</v>
      </c>
      <c r="B223" s="0" t="n">
        <f aca="false">B222-(C222/$B$80)*($B$83)</f>
        <v>0.0121484400775315</v>
      </c>
      <c r="C223" s="18" t="n">
        <f aca="false">B223/($B$81+$B$74)</f>
        <v>0.0786663218126759</v>
      </c>
      <c r="E223" s="0" t="n">
        <f aca="false">C223*C223*$F$85*$B$83</f>
        <v>0</v>
      </c>
      <c r="F223" s="0" t="n">
        <f aca="false">F222+E223</f>
        <v>0</v>
      </c>
      <c r="G223" s="0" t="n">
        <f aca="false">(C223/30)*(C223/30)*0.02*$B$83</f>
        <v>1.37519781945233E-010</v>
      </c>
      <c r="H223" s="0" t="n">
        <f aca="false">H222+G223</f>
        <v>0.00541102018170063</v>
      </c>
    </row>
    <row r="224" customFormat="false" ht="13.8" hidden="false" customHeight="false" outlineLevel="0" collapsed="false">
      <c r="A224" s="0" t="n">
        <f aca="false">A223+$B$83</f>
        <v>0.135</v>
      </c>
      <c r="B224" s="0" t="n">
        <f aca="false">B223-(C223/$B$80)*($B$83)</f>
        <v>0.0114760783526369</v>
      </c>
      <c r="C224" s="18" t="n">
        <f aca="false">B224/($B$81+$B$74)</f>
        <v>0.0743124933797635</v>
      </c>
      <c r="E224" s="0" t="n">
        <f aca="false">C224*C224*$F$85*$B$83</f>
        <v>0</v>
      </c>
      <c r="F224" s="0" t="n">
        <f aca="false">F223+E224</f>
        <v>0</v>
      </c>
      <c r="G224" s="0" t="n">
        <f aca="false">(C224/30)*(C224/30)*0.02*$B$83</f>
        <v>1.22718814940386E-010</v>
      </c>
      <c r="H224" s="0" t="n">
        <f aca="false">H223+G224</f>
        <v>0.00541102030441945</v>
      </c>
    </row>
    <row r="225" customFormat="false" ht="13.8" hidden="false" customHeight="false" outlineLevel="0" collapsed="false">
      <c r="A225" s="0" t="n">
        <f aca="false">A224+$B$83</f>
        <v>0.136</v>
      </c>
      <c r="B225" s="0" t="n">
        <f aca="false">B224-(C224/$B$80)*($B$83)</f>
        <v>0.0108409288365705</v>
      </c>
      <c r="C225" s="18" t="n">
        <f aca="false">B225/($B$81+$B$74)</f>
        <v>0.0701996298424563</v>
      </c>
      <c r="E225" s="0" t="n">
        <f aca="false">C225*C225*$F$85*$B$83</f>
        <v>0</v>
      </c>
      <c r="F225" s="0" t="n">
        <f aca="false">F224+E225</f>
        <v>0</v>
      </c>
      <c r="G225" s="0" t="n">
        <f aca="false">(C225/30)*(C225/30)*0.02*$B$83</f>
        <v>1.09510845111508E-010</v>
      </c>
      <c r="H225" s="0" t="n">
        <f aca="false">H224+G225</f>
        <v>0.00541102041393029</v>
      </c>
    </row>
    <row r="226" customFormat="false" ht="13.8" hidden="false" customHeight="false" outlineLevel="0" collapsed="false">
      <c r="A226" s="0" t="n">
        <f aca="false">A225+$B$83</f>
        <v>0.137</v>
      </c>
      <c r="B226" s="0" t="n">
        <f aca="false">B225-(C225/$B$80)*($B$83)</f>
        <v>0.0102409320003102</v>
      </c>
      <c r="C226" s="18" t="n">
        <f aca="false">B226/($B$81+$B$74)</f>
        <v>0.0663143948734715</v>
      </c>
      <c r="E226" s="0" t="n">
        <f aca="false">C226*C226*$F$85*$B$83</f>
        <v>0</v>
      </c>
      <c r="F226" s="0" t="n">
        <f aca="false">F225+E226</f>
        <v>0</v>
      </c>
      <c r="G226" s="0" t="n">
        <f aca="false">(C226/30)*(C226/30)*0.02*$B$83</f>
        <v>9.77244214985491E-011</v>
      </c>
      <c r="H226" s="0" t="n">
        <f aca="false">H225+G226</f>
        <v>0.00541102051165471</v>
      </c>
    </row>
    <row r="227" customFormat="false" ht="13.8" hidden="false" customHeight="false" outlineLevel="0" collapsed="false">
      <c r="A227" s="0" t="n">
        <f aca="false">A226+$B$83</f>
        <v>0.138</v>
      </c>
      <c r="B227" s="0" t="n">
        <f aca="false">B226-(C226/$B$80)*($B$83)</f>
        <v>0.00967414230053695</v>
      </c>
      <c r="C227" s="18" t="n">
        <f aca="false">B227/($B$81+$B$74)</f>
        <v>0.0626441902514858</v>
      </c>
      <c r="E227" s="0" t="n">
        <f aca="false">C227*C227*$F$85*$B$83</f>
        <v>0</v>
      </c>
      <c r="F227" s="0" t="n">
        <f aca="false">F226+E227</f>
        <v>0</v>
      </c>
      <c r="G227" s="0" t="n">
        <f aca="false">(C227/30)*(C227/30)*0.02*$B$83</f>
        <v>8.72065460503188E-011</v>
      </c>
      <c r="H227" s="0" t="n">
        <f aca="false">H226+G227</f>
        <v>0.00541102059886126</v>
      </c>
    </row>
    <row r="228" customFormat="false" ht="13.8" hidden="false" customHeight="false" outlineLevel="0" collapsed="false">
      <c r="A228" s="0" t="n">
        <f aca="false">A227+$B$83</f>
        <v>0.139</v>
      </c>
      <c r="B228" s="0" t="n">
        <f aca="false">B227-(C227/$B$80)*($B$83)</f>
        <v>0.00913872187103707</v>
      </c>
      <c r="C228" s="18" t="n">
        <f aca="false">B228/($B$81+$B$74)</f>
        <v>0.059177115010277</v>
      </c>
      <c r="E228" s="0" t="n">
        <f aca="false">C228*C228*$F$85*$B$83</f>
        <v>0</v>
      </c>
      <c r="F228" s="0" t="n">
        <f aca="false">F227+E228</f>
        <v>0</v>
      </c>
      <c r="G228" s="0" t="n">
        <f aca="false">(C228/30)*(C228/30)*0.02*$B$83</f>
        <v>7.78206875764344E-011</v>
      </c>
      <c r="H228" s="0" t="n">
        <f aca="false">H227+G228</f>
        <v>0.00541102067668195</v>
      </c>
    </row>
    <row r="229" customFormat="false" ht="13.8" hidden="false" customHeight="false" outlineLevel="0" collapsed="false">
      <c r="A229" s="0" t="n">
        <f aca="false">A228+$B$83</f>
        <v>0.14</v>
      </c>
      <c r="B229" s="0" t="n">
        <f aca="false">B228-(C228/$B$80)*($B$83)</f>
        <v>0.00863293456325693</v>
      </c>
      <c r="C229" s="18" t="n">
        <f aca="false">B229/($B$81+$B$74)</f>
        <v>0.0559019268487789</v>
      </c>
      <c r="E229" s="0" t="n">
        <f aca="false">C229*C229*$F$85*$B$83</f>
        <v>0</v>
      </c>
      <c r="F229" s="0" t="n">
        <f aca="false">F228+E229</f>
        <v>0</v>
      </c>
      <c r="G229" s="0" t="n">
        <f aca="false">(C229/30)*(C229/30)*0.02*$B$83</f>
        <v>6.94450094534717E-011</v>
      </c>
      <c r="H229" s="0" t="n">
        <f aca="false">H228+G229</f>
        <v>0.00541102074612696</v>
      </c>
    </row>
    <row r="230" customFormat="false" ht="13.8" hidden="false" customHeight="false" outlineLevel="0" collapsed="false">
      <c r="A230" s="0" t="n">
        <f aca="false">A229+$B$83</f>
        <v>0.141</v>
      </c>
      <c r="B230" s="0" t="n">
        <f aca="false">B229-(C229/$B$80)*($B$83)</f>
        <v>0.00815514031668617</v>
      </c>
      <c r="C230" s="18" t="n">
        <f aca="false">B230/($B$81+$B$74)</f>
        <v>0.0528080056769162</v>
      </c>
      <c r="E230" s="0" t="n">
        <f aca="false">C230*C230*$F$85*$B$83</f>
        <v>0</v>
      </c>
      <c r="F230" s="0" t="n">
        <f aca="false">F229+E230</f>
        <v>0</v>
      </c>
      <c r="G230" s="0" t="n">
        <f aca="false">(C230/30)*(C230/30)*0.02*$B$83</f>
        <v>6.19707880794047E-011</v>
      </c>
      <c r="H230" s="0" t="n">
        <f aca="false">H229+G230</f>
        <v>0.00541102080809775</v>
      </c>
    </row>
    <row r="231" customFormat="false" ht="13.8" hidden="false" customHeight="false" outlineLevel="0" collapsed="false">
      <c r="A231" s="0" t="n">
        <f aca="false">A230+$B$83</f>
        <v>0.142</v>
      </c>
      <c r="B231" s="0" t="n">
        <f aca="false">B230-(C230/$B$80)*($B$83)</f>
        <v>0.00770378984081509</v>
      </c>
      <c r="C231" s="18" t="n">
        <f aca="false">B231/($B$81+$B$74)</f>
        <v>0.0498853191790137</v>
      </c>
      <c r="E231" s="0" t="n">
        <f aca="false">C231*C231*$F$85*$B$83</f>
        <v>0</v>
      </c>
      <c r="F231" s="0" t="n">
        <f aca="false">F230+E231</f>
        <v>0</v>
      </c>
      <c r="G231" s="0" t="n">
        <f aca="false">(C231/30)*(C231/30)*0.02*$B$83</f>
        <v>5.53010015464905E-011</v>
      </c>
      <c r="H231" s="0" t="n">
        <f aca="false">H230+G231</f>
        <v>0.00541102086339875</v>
      </c>
    </row>
    <row r="232" customFormat="false" ht="13.8" hidden="false" customHeight="false" outlineLevel="0" collapsed="false">
      <c r="A232" s="0" t="n">
        <f aca="false">A231+$B$83</f>
        <v>0.143</v>
      </c>
      <c r="B232" s="0" t="n">
        <f aca="false">B231-(C231/$B$80)*($B$83)</f>
        <v>0.00727741959142181</v>
      </c>
      <c r="C232" s="18" t="n">
        <f aca="false">B232/($B$81+$B$74)</f>
        <v>0.0471243902831173</v>
      </c>
      <c r="E232" s="0" t="n">
        <f aca="false">C232*C232*$F$85*$B$83</f>
        <v>0</v>
      </c>
      <c r="F232" s="0" t="n">
        <f aca="false">F231+E232</f>
        <v>0</v>
      </c>
      <c r="G232" s="0" t="n">
        <f aca="false">(C232/30)*(C232/30)*0.02*$B$83</f>
        <v>4.93490702123458E-011</v>
      </c>
      <c r="H232" s="0" t="n">
        <f aca="false">H231+G232</f>
        <v>0.00541102091274782</v>
      </c>
    </row>
    <row r="233" customFormat="false" ht="13.8" hidden="false" customHeight="false" outlineLevel="0" collapsed="false">
      <c r="A233" s="0" t="n">
        <f aca="false">A232+$B$83</f>
        <v>0.144</v>
      </c>
      <c r="B233" s="0" t="n">
        <f aca="false">B232-(C232/$B$80)*($B$83)</f>
        <v>0.00687464702489944</v>
      </c>
      <c r="C233" s="18" t="n">
        <f aca="false">B233/($B$81+$B$74)</f>
        <v>0.0445162664307417</v>
      </c>
      <c r="E233" s="0" t="n">
        <f aca="false">C233*C233*$F$85*$B$83</f>
        <v>0</v>
      </c>
      <c r="F233" s="0" t="n">
        <f aca="false">F232+E233</f>
        <v>0</v>
      </c>
      <c r="G233" s="0" t="n">
        <f aca="false">(C233/30)*(C233/30)*0.02*$B$83</f>
        <v>4.40377328207284E-011</v>
      </c>
      <c r="H233" s="0" t="n">
        <f aca="false">H232+G233</f>
        <v>0.00541102095678555</v>
      </c>
    </row>
    <row r="234" customFormat="false" ht="13.8" hidden="false" customHeight="false" outlineLevel="0" collapsed="false">
      <c r="A234" s="0" t="n">
        <f aca="false">A233+$B$83</f>
        <v>0.145</v>
      </c>
      <c r="B234" s="0" t="n">
        <f aca="false">B233-(C233/$B$80)*($B$83)</f>
        <v>0.00649416611523498</v>
      </c>
      <c r="C234" s="18" t="n">
        <f aca="false">B234/($B$81+$B$74)</f>
        <v>0.0420524905474</v>
      </c>
      <c r="E234" s="0" t="n">
        <f aca="false">C234*C234*$F$85*$B$83</f>
        <v>0</v>
      </c>
      <c r="F234" s="0" t="n">
        <f aca="false">F233+E234</f>
        <v>0</v>
      </c>
      <c r="G234" s="0" t="n">
        <f aca="false">(C234/30)*(C234/30)*0.02*$B$83</f>
        <v>3.92980435830925E-011</v>
      </c>
      <c r="H234" s="0" t="n">
        <f aca="false">H233+G234</f>
        <v>0.00541102099608359</v>
      </c>
    </row>
    <row r="235" customFormat="false" ht="13.8" hidden="false" customHeight="false" outlineLevel="0" collapsed="false">
      <c r="A235" s="0" t="n">
        <f aca="false">A234+$B$83</f>
        <v>0.146</v>
      </c>
      <c r="B235" s="0" t="n">
        <f aca="false">B234-(C234/$B$80)*($B$83)</f>
        <v>0.00613474311910335</v>
      </c>
      <c r="C235" s="18" t="n">
        <f aca="false">B235/($B$81+$B$74)</f>
        <v>0.0397250736197847</v>
      </c>
      <c r="E235" s="0" t="n">
        <f aca="false">C235*C235*$F$85*$B$83</f>
        <v>0</v>
      </c>
      <c r="F235" s="0" t="n">
        <f aca="false">F234+E235</f>
        <v>0</v>
      </c>
      <c r="G235" s="0" t="n">
        <f aca="false">(C235/30)*(C235/30)*0.02*$B$83</f>
        <v>3.50684772021626E-011</v>
      </c>
      <c r="H235" s="0" t="n">
        <f aca="false">H234+G235</f>
        <v>0.00541102103115207</v>
      </c>
    </row>
    <row r="236" customFormat="false" ht="13.8" hidden="false" customHeight="false" outlineLevel="0" collapsed="false">
      <c r="A236" s="0" t="n">
        <f aca="false">A235+$B$83</f>
        <v>0.147</v>
      </c>
      <c r="B236" s="0" t="n">
        <f aca="false">B235-(C235/$B$80)*($B$83)</f>
        <v>0.00579521257534451</v>
      </c>
      <c r="C236" s="18" t="n">
        <f aca="false">B236/($B$81+$B$74)</f>
        <v>0.0375264687906787</v>
      </c>
      <c r="E236" s="0" t="n">
        <f aca="false">C236*C236*$F$85*$B$83</f>
        <v>0</v>
      </c>
      <c r="F236" s="0" t="n">
        <f aca="false">F235+E236</f>
        <v>0</v>
      </c>
      <c r="G236" s="0" t="n">
        <f aca="false">(C236/30)*(C236/30)*0.02*$B$83</f>
        <v>3.12941302199507E-011</v>
      </c>
      <c r="H236" s="0" t="n">
        <f aca="false">H235+G236</f>
        <v>0.0054110210624462</v>
      </c>
    </row>
    <row r="237" customFormat="false" ht="13.8" hidden="false" customHeight="false" outlineLevel="0" collapsed="false">
      <c r="A237" s="0" t="n">
        <f aca="false">A236+$B$83</f>
        <v>0.148</v>
      </c>
      <c r="B237" s="0" t="n">
        <f aca="false">B236-(C236/$B$80)*($B$83)</f>
        <v>0.00547447352585153</v>
      </c>
      <c r="C237" s="18" t="n">
        <f aca="false">B237/($B$81+$B$74)</f>
        <v>0.0354495468875965</v>
      </c>
      <c r="E237" s="0" t="n">
        <f aca="false">C237*C237*$F$85*$B$83</f>
        <v>0</v>
      </c>
      <c r="F237" s="0" t="n">
        <f aca="false">F236+E237</f>
        <v>0</v>
      </c>
      <c r="G237" s="0" t="n">
        <f aca="false">(C237/30)*(C237/30)*0.02*$B$83</f>
        <v>2.79260083230201E-011</v>
      </c>
      <c r="H237" s="0" t="n">
        <f aca="false">H236+G237</f>
        <v>0.00541102109037221</v>
      </c>
    </row>
    <row r="238" customFormat="false" ht="13.8" hidden="false" customHeight="false" outlineLevel="0" collapsed="false">
      <c r="A238" s="0" t="n">
        <f aca="false">A237+$B$83</f>
        <v>0.149</v>
      </c>
      <c r="B238" s="0" t="n">
        <f aca="false">B237-(C237/$B$80)*($B$83)</f>
        <v>0.00517148594561566</v>
      </c>
      <c r="C238" s="18" t="n">
        <f aca="false">B238/($B$81+$B$74)</f>
        <v>0.0334875733058063</v>
      </c>
      <c r="E238" s="0" t="n">
        <f aca="false">C238*C238*$F$85*$B$83</f>
        <v>0</v>
      </c>
      <c r="F238" s="0" t="n">
        <f aca="false">F237+E238</f>
        <v>0</v>
      </c>
      <c r="G238" s="0" t="n">
        <f aca="false">(C238/30)*(C238/30)*0.02*$B$83</f>
        <v>2.49203903535944E-011</v>
      </c>
      <c r="H238" s="0" t="n">
        <f aca="false">H237+G238</f>
        <v>0.0054110211152926</v>
      </c>
    </row>
    <row r="239" customFormat="false" ht="13.8" hidden="false" customHeight="false" outlineLevel="0" collapsed="false">
      <c r="A239" s="0" t="n">
        <f aca="false">A238+$B$83</f>
        <v>0.15</v>
      </c>
      <c r="B239" s="0" t="n">
        <f aca="false">B238-(C238/$B$80)*($B$83)</f>
        <v>0.00488526737035236</v>
      </c>
      <c r="C239" s="18" t="n">
        <f aca="false">B239/($B$81+$B$74)</f>
        <v>0.0316341861707723</v>
      </c>
      <c r="E239" s="0" t="n">
        <f aca="false">C239*C239*$F$85*$B$83</f>
        <v>0</v>
      </c>
      <c r="F239" s="0" t="n">
        <f aca="false">F238+E239</f>
        <v>0</v>
      </c>
      <c r="G239" s="0" t="n">
        <f aca="false">(C239/30)*(C239/30)*0.02*$B$83</f>
        <v>2.2238260770824E-011</v>
      </c>
      <c r="H239" s="0" t="n">
        <f aca="false">H238+G239</f>
        <v>0.00541102113753086</v>
      </c>
    </row>
    <row r="240" customFormat="false" ht="13.8" hidden="false" customHeight="false" outlineLevel="0" collapsed="false">
      <c r="A240" s="0" t="n">
        <f aca="false">A239+$B$83</f>
        <v>0.151</v>
      </c>
      <c r="B240" s="0" t="n">
        <f aca="false">B239-(C239/$B$80)*($B$83)</f>
        <v>0.00461488971077311</v>
      </c>
      <c r="C240" s="18" t="n">
        <f aca="false">B240/($B$81+$B$74)</f>
        <v>0.0298833757092088</v>
      </c>
      <c r="E240" s="0" t="n">
        <f aca="false">C240*C240*$F$85*$B$83</f>
        <v>0</v>
      </c>
      <c r="F240" s="0" t="n">
        <f aca="false">F239+E240</f>
        <v>0</v>
      </c>
      <c r="G240" s="0" t="n">
        <f aca="false">(C240/30)*(C240/30)*0.02*$B$83</f>
        <v>1.98448031950606E-011</v>
      </c>
      <c r="H240" s="0" t="n">
        <f aca="false">H239+G240</f>
        <v>0.00541102115737566</v>
      </c>
    </row>
    <row r="241" customFormat="false" ht="13.8" hidden="false" customHeight="false" outlineLevel="0" collapsed="false">
      <c r="A241" s="0" t="n">
        <f aca="false">A240+$B$83</f>
        <v>0.152</v>
      </c>
      <c r="B241" s="0" t="n">
        <f aca="false">B240-(C240/$B$80)*($B$83)</f>
        <v>0.00435947624317304</v>
      </c>
      <c r="C241" s="18" t="n">
        <f aca="false">B241/($B$81+$B$74)</f>
        <v>0.0282294647618535</v>
      </c>
      <c r="E241" s="0" t="n">
        <f aca="false">C241*C241*$F$85*$B$83</f>
        <v>0</v>
      </c>
      <c r="F241" s="0" t="n">
        <f aca="false">F240+E241</f>
        <v>0</v>
      </c>
      <c r="G241" s="0" t="n">
        <f aca="false">(C241/30)*(C241/30)*0.02*$B$83</f>
        <v>1.77089484609051E-011</v>
      </c>
      <c r="H241" s="0" t="n">
        <f aca="false">H240+G241</f>
        <v>0.00541102117508461</v>
      </c>
    </row>
    <row r="242" customFormat="false" ht="13.8" hidden="false" customHeight="false" outlineLevel="0" collapsed="false">
      <c r="A242" s="0" t="n">
        <f aca="false">A241+$B$83</f>
        <v>0.153</v>
      </c>
      <c r="B242" s="0" t="n">
        <f aca="false">B241-(C241/$B$80)*($B$83)</f>
        <v>0.004118198766576</v>
      </c>
      <c r="C242" s="18" t="n">
        <f aca="false">B242/($B$81+$B$74)</f>
        <v>0.0266670903747717</v>
      </c>
      <c r="E242" s="0" t="n">
        <f aca="false">C242*C242*$F$85*$B$83</f>
        <v>0</v>
      </c>
      <c r="F242" s="0" t="n">
        <f aca="false">F241+E242</f>
        <v>0</v>
      </c>
      <c r="G242" s="0" t="n">
        <f aca="false">(C242/30)*(C242/30)*0.02*$B$83</f>
        <v>1.58029713123609E-011</v>
      </c>
      <c r="H242" s="0" t="n">
        <f aca="false">H241+G242</f>
        <v>0.00541102119088758</v>
      </c>
    </row>
    <row r="243" customFormat="false" ht="13.8" hidden="false" customHeight="false" outlineLevel="0" collapsed="false">
      <c r="A243" s="0" t="n">
        <f aca="false">A242+$B$83</f>
        <v>0.154</v>
      </c>
      <c r="B243" s="0" t="n">
        <f aca="false">B242-(C242/$B$80)*($B$83)</f>
        <v>0.00389027491721897</v>
      </c>
      <c r="C243" s="18" t="n">
        <f aca="false">B243/($B$81+$B$74)</f>
        <v>0.0251911864094993</v>
      </c>
      <c r="E243" s="0" t="n">
        <f aca="false">C243*C243*$F$85*$B$83</f>
        <v>0</v>
      </c>
      <c r="F243" s="0" t="n">
        <f aca="false">F242+E243</f>
        <v>0</v>
      </c>
      <c r="G243" s="0" t="n">
        <f aca="false">(C243/30)*(C243/30)*0.02*$B$83</f>
        <v>1.41021305048476E-011</v>
      </c>
      <c r="H243" s="0" t="n">
        <f aca="false">H242+G243</f>
        <v>0.00541102120498972</v>
      </c>
    </row>
    <row r="244" customFormat="false" ht="13.8" hidden="false" customHeight="false" outlineLevel="0" collapsed="false">
      <c r="A244" s="0" t="n">
        <f aca="false">A243+$B$83</f>
        <v>0.155</v>
      </c>
      <c r="B244" s="0" t="n">
        <f aca="false">B243-(C243/$B$80)*($B$83)</f>
        <v>0.0036749656316677</v>
      </c>
      <c r="C244" s="18" t="n">
        <f aca="false">B244/($B$81+$B$74)</f>
        <v>0.0237969671156362</v>
      </c>
      <c r="E244" s="0" t="n">
        <f aca="false">C244*C244*$F$85*$B$83</f>
        <v>0</v>
      </c>
      <c r="F244" s="0" t="n">
        <f aca="false">F243+E244</f>
        <v>0</v>
      </c>
      <c r="G244" s="0" t="n">
        <f aca="false">(C244/30)*(C244/30)*0.02*$B$83</f>
        <v>1.25843476422816E-011</v>
      </c>
      <c r="H244" s="0" t="n">
        <f aca="false">H243+G244</f>
        <v>0.00541102121757406</v>
      </c>
    </row>
    <row r="245" customFormat="false" ht="13.8" hidden="false" customHeight="false" outlineLevel="0" collapsed="false">
      <c r="A245" s="0" t="n">
        <f aca="false">A244+$B$83</f>
        <v>0.156</v>
      </c>
      <c r="B245" s="0" t="n">
        <f aca="false">B244-(C244/$B$80)*($B$83)</f>
        <v>0.00347157275033747</v>
      </c>
      <c r="C245" s="18" t="n">
        <f aca="false">B245/($B$81+$B$74)</f>
        <v>0.0224799116126237</v>
      </c>
      <c r="E245" s="0" t="n">
        <f aca="false">C245*C245*$F$85*$B$83</f>
        <v>0</v>
      </c>
      <c r="F245" s="0" t="n">
        <f aca="false">F244+E245</f>
        <v>0</v>
      </c>
      <c r="G245" s="0" t="n">
        <f aca="false">(C245/30)*(C245/30)*0.02*$B$83</f>
        <v>1.12299205802527E-011</v>
      </c>
      <c r="H245" s="0" t="n">
        <f aca="false">H244+G245</f>
        <v>0.00541102122880398</v>
      </c>
    </row>
    <row r="246" customFormat="false" ht="13.8" hidden="false" customHeight="false" outlineLevel="0" collapsed="false">
      <c r="A246" s="0" t="n">
        <f aca="false">A245+$B$83</f>
        <v>0.157</v>
      </c>
      <c r="B246" s="0" t="n">
        <f aca="false">B245-(C245/$B$80)*($B$83)</f>
        <v>0.00327943675364838</v>
      </c>
      <c r="C246" s="18" t="n">
        <f aca="false">B246/($B$81+$B$74)</f>
        <v>0.0212357492303852</v>
      </c>
      <c r="E246" s="0" t="n">
        <f aca="false">C246*C246*$F$85*$B$83</f>
        <v>0</v>
      </c>
      <c r="F246" s="0" t="n">
        <f aca="false">F245+E246</f>
        <v>0</v>
      </c>
      <c r="G246" s="0" t="n">
        <f aca="false">(C246/30)*(C246/30)*0.02*$B$83</f>
        <v>1.00212676750179E-011</v>
      </c>
      <c r="H246" s="0" t="n">
        <f aca="false">H245+G246</f>
        <v>0.00541102123882525</v>
      </c>
    </row>
    <row r="247" customFormat="false" ht="13.8" hidden="false" customHeight="false" outlineLevel="0" collapsed="false">
      <c r="A247" s="0" t="n">
        <f aca="false">A246+$B$83</f>
        <v>0.158</v>
      </c>
      <c r="B247" s="0" t="n">
        <f aca="false">B246-(C246/$B$80)*($B$83)</f>
        <v>0.00309793462347415</v>
      </c>
      <c r="C247" s="18" t="n">
        <f aca="false">B247/($B$81+$B$74)</f>
        <v>0.0200604456612974</v>
      </c>
      <c r="E247" s="0" t="n">
        <f aca="false">C247*C247*$F$85*$B$83</f>
        <v>0</v>
      </c>
      <c r="F247" s="0" t="n">
        <f aca="false">F246+E247</f>
        <v>0</v>
      </c>
      <c r="G247" s="0" t="n">
        <f aca="false">(C247/30)*(C247/30)*0.02*$B$83</f>
        <v>8.94269955844142E-012</v>
      </c>
      <c r="H247" s="0" t="n">
        <f aca="false">H246+G247</f>
        <v>0.00541102124776795</v>
      </c>
    </row>
    <row r="248" customFormat="false" ht="13.8" hidden="false" customHeight="false" outlineLevel="0" collapsed="false">
      <c r="A248" s="0" t="n">
        <f aca="false">A247+$B$83</f>
        <v>0.159</v>
      </c>
      <c r="B248" s="0" t="n">
        <f aca="false">B247-(C247/$B$80)*($B$83)</f>
        <v>0.00292647782295024</v>
      </c>
      <c r="C248" s="18" t="n">
        <f aca="false">B248/($B$81+$B$74)</f>
        <v>0.0189501898785873</v>
      </c>
      <c r="E248" s="0" t="n">
        <f aca="false">C248*C248*$F$85*$B$83</f>
        <v>0</v>
      </c>
      <c r="F248" s="0" t="n">
        <f aca="false">F247+E248</f>
        <v>0</v>
      </c>
      <c r="G248" s="0" t="n">
        <f aca="false">(C248/30)*(C248/30)*0.02*$B$83</f>
        <v>7.98021547632253E-012</v>
      </c>
      <c r="H248" s="0" t="n">
        <f aca="false">H247+G248</f>
        <v>0.00541102125574817</v>
      </c>
    </row>
    <row r="249" customFormat="false" ht="13.8" hidden="false" customHeight="false" outlineLevel="0" collapsed="false">
      <c r="A249" s="0" t="n">
        <f aca="false">A248+$B$83</f>
        <v>0.16</v>
      </c>
      <c r="B249" s="0" t="n">
        <f aca="false">B248-(C248/$B$80)*($B$83)</f>
        <v>0.00276451038809052</v>
      </c>
      <c r="C249" s="18" t="n">
        <f aca="false">B249/($B$81+$B$74)</f>
        <v>0.0179013817787381</v>
      </c>
      <c r="E249" s="0" t="n">
        <f aca="false">C249*C249*$F$85*$B$83</f>
        <v>0</v>
      </c>
      <c r="F249" s="0" t="n">
        <f aca="false">F248+E249</f>
        <v>0</v>
      </c>
      <c r="G249" s="0" t="n">
        <f aca="false">(C249/30)*(C249/30)*0.02*$B$83</f>
        <v>7.12132154640301E-012</v>
      </c>
      <c r="H249" s="0" t="n">
        <f aca="false">H248+G249</f>
        <v>0.00541102126286949</v>
      </c>
    </row>
    <row r="250" customFormat="false" ht="13.8" hidden="false" customHeight="false" outlineLevel="0" collapsed="false">
      <c r="A250" s="0" t="n">
        <f aca="false">A249+$B$83</f>
        <v>0.161</v>
      </c>
      <c r="B250" s="0" t="n">
        <f aca="false">B249-(C249/$B$80)*($B$83)</f>
        <v>0.00261150712502438</v>
      </c>
      <c r="C250" s="18" t="n">
        <f aca="false">B250/($B$81+$B$74)</f>
        <v>0.0169106205078313</v>
      </c>
      <c r="E250" s="0" t="n">
        <f aca="false">C250*C250*$F$85*$B$83</f>
        <v>0</v>
      </c>
      <c r="F250" s="0" t="n">
        <f aca="false">F249+E250</f>
        <v>0</v>
      </c>
      <c r="G250" s="0" t="n">
        <f aca="false">(C250/30)*(C250/30)*0.02*$B$83</f>
        <v>6.3548685768863E-012</v>
      </c>
      <c r="H250" s="0" t="n">
        <f aca="false">H249+G250</f>
        <v>0.00541102126922436</v>
      </c>
    </row>
    <row r="251" customFormat="false" ht="13.8" hidden="false" customHeight="false" outlineLevel="0" collapsed="false">
      <c r="A251" s="0" t="n">
        <f aca="false">A250+$B$83</f>
        <v>0.162</v>
      </c>
      <c r="B251" s="0" t="n">
        <f aca="false">B250-(C250/$B$80)*($B$83)</f>
        <v>0.00246697190700873</v>
      </c>
      <c r="C251" s="18" t="n">
        <f aca="false">B251/($B$81+$B$74)</f>
        <v>0.0159746934339748</v>
      </c>
      <c r="E251" s="0" t="n">
        <f aca="false">C251*C251*$F$85*$B$83</f>
        <v>0</v>
      </c>
      <c r="F251" s="0" t="n">
        <f aca="false">F250+E251</f>
        <v>0</v>
      </c>
      <c r="G251" s="0" t="n">
        <f aca="false">(C251/30)*(C251/30)*0.02*$B$83</f>
        <v>5.67090734021063E-012</v>
      </c>
      <c r="H251" s="0" t="n">
        <f aca="false">H250+G251</f>
        <v>0.00541102127489526</v>
      </c>
    </row>
    <row r="252" customFormat="false" ht="13.8" hidden="false" customHeight="false" outlineLevel="0" collapsed="false">
      <c r="A252" s="0" t="n">
        <f aca="false">A251+$B$83</f>
        <v>0.163</v>
      </c>
      <c r="B252" s="0" t="n">
        <f aca="false">B251-(C251/$B$80)*($B$83)</f>
        <v>0.00233043606569271</v>
      </c>
      <c r="C252" s="18" t="n">
        <f aca="false">B252/($B$81+$B$74)</f>
        <v>0.015090565730057</v>
      </c>
      <c r="E252" s="0" t="n">
        <f aca="false">C252*C252*$F$85*$B$83</f>
        <v>0</v>
      </c>
      <c r="F252" s="0" t="n">
        <f aca="false">F251+E252</f>
        <v>0</v>
      </c>
      <c r="G252" s="0" t="n">
        <f aca="false">(C252/30)*(C252/30)*0.02*$B$83</f>
        <v>5.06055942340382E-012</v>
      </c>
      <c r="H252" s="0" t="n">
        <f aca="false">H251+G252</f>
        <v>0.00541102127995582</v>
      </c>
    </row>
    <row r="253" customFormat="false" ht="13.8" hidden="false" customHeight="false" outlineLevel="0" collapsed="false">
      <c r="A253" s="0" t="n">
        <f aca="false">A252+$B$83</f>
        <v>0.164</v>
      </c>
      <c r="B253" s="0" t="n">
        <f aca="false">B252-(C252/$B$80)*($B$83)</f>
        <v>0.00220145687141872</v>
      </c>
      <c r="C253" s="18" t="n">
        <f aca="false">B253/($B$81+$B$74)</f>
        <v>0.0142553705330487</v>
      </c>
      <c r="E253" s="0" t="n">
        <f aca="false">C253*C253*$F$85*$B$83</f>
        <v>0</v>
      </c>
      <c r="F253" s="0" t="n">
        <f aca="false">F252+E253</f>
        <v>0</v>
      </c>
      <c r="G253" s="0" t="n">
        <f aca="false">(C253/30)*(C253/30)*0.02*$B$83</f>
        <v>4.51590197854476E-012</v>
      </c>
      <c r="H253" s="0" t="n">
        <f aca="false">H252+G253</f>
        <v>0.00541102128447173</v>
      </c>
    </row>
    <row r="254" customFormat="false" ht="13.8" hidden="false" customHeight="false" outlineLevel="0" collapsed="false">
      <c r="A254" s="0" t="n">
        <f aca="false">A253+$B$83</f>
        <v>0.165</v>
      </c>
      <c r="B254" s="0" t="n">
        <f aca="false">B253-(C253/$B$80)*($B$83)</f>
        <v>0.00207961609763197</v>
      </c>
      <c r="C254" s="18" t="n">
        <f aca="false">B254/($B$81+$B$74)</f>
        <v>0.0134663996479439</v>
      </c>
      <c r="E254" s="0" t="n">
        <f aca="false">C254*C254*$F$85*$B$83</f>
        <v>0</v>
      </c>
      <c r="F254" s="0" t="n">
        <f aca="false">F253+E254</f>
        <v>0</v>
      </c>
      <c r="G254" s="0" t="n">
        <f aca="false">(C254/30)*(C254/30)*0.02*$B$83</f>
        <v>4.02986487729207E-012</v>
      </c>
      <c r="H254" s="0" t="n">
        <f aca="false">H253+G254</f>
        <v>0.00541102128850159</v>
      </c>
    </row>
    <row r="255" customFormat="false" ht="13.8" hidden="false" customHeight="false" outlineLevel="0" collapsed="false">
      <c r="A255" s="0" t="n">
        <f aca="false">A254+$B$83</f>
        <v>0.166</v>
      </c>
      <c r="B255" s="0" t="n">
        <f aca="false">B254-(C254/$B$80)*($B$83)</f>
        <v>0.00196451866474357</v>
      </c>
      <c r="C255" s="18" t="n">
        <f aca="false">B255/($B$81+$B$74)</f>
        <v>0.0127210947661955</v>
      </c>
      <c r="E255" s="0" t="n">
        <f aca="false">C255*C255*$F$85*$B$83</f>
        <v>0</v>
      </c>
      <c r="F255" s="0" t="n">
        <f aca="false">F254+E255</f>
        <v>0</v>
      </c>
      <c r="G255" s="0" t="n">
        <f aca="false">(C255/30)*(C255/30)*0.02*$B$83</f>
        <v>3.59613893445612E-012</v>
      </c>
      <c r="H255" s="0" t="n">
        <f aca="false">H254+G255</f>
        <v>0.00541102129209773</v>
      </c>
    </row>
    <row r="256" customFormat="false" ht="13.8" hidden="false" customHeight="false" outlineLevel="0" collapsed="false">
      <c r="A256" s="0" t="n">
        <f aca="false">A255+$B$83</f>
        <v>0.167</v>
      </c>
      <c r="B256" s="0" t="n">
        <f aca="false">B255-(C255/$B$80)*($B$83)</f>
        <v>0.00185579135904959</v>
      </c>
      <c r="C256" s="18" t="n">
        <f aca="false">B256/($B$81+$B$74)</f>
        <v>0.0120170391701715</v>
      </c>
      <c r="E256" s="0" t="n">
        <f aca="false">C256*C256*$F$85*$B$83</f>
        <v>0</v>
      </c>
      <c r="F256" s="0" t="n">
        <f aca="false">F255+E256</f>
        <v>0</v>
      </c>
      <c r="G256" s="0" t="n">
        <f aca="false">(C256/30)*(C256/30)*0.02*$B$83</f>
        <v>3.20909400927637E-012</v>
      </c>
      <c r="H256" s="0" t="n">
        <f aca="false">H255+G256</f>
        <v>0.00541102129530682</v>
      </c>
    </row>
    <row r="257" customFormat="false" ht="13.8" hidden="false" customHeight="false" outlineLevel="0" collapsed="false">
      <c r="A257" s="0" t="n">
        <f aca="false">A256+$B$83</f>
        <v>0.168</v>
      </c>
      <c r="B257" s="0" t="n">
        <f aca="false">B256-(C256/$B$80)*($B$83)</f>
        <v>0.00175308162255239</v>
      </c>
      <c r="C257" s="18" t="n">
        <f aca="false">B257/($B$81+$B$74)</f>
        <v>0.0113519498967325</v>
      </c>
      <c r="E257" s="0" t="n">
        <f aca="false">C257*C257*$F$85*$B$83</f>
        <v>0</v>
      </c>
      <c r="F257" s="0" t="n">
        <f aca="false">F256+E257</f>
        <v>0</v>
      </c>
      <c r="G257" s="0" t="n">
        <f aca="false">(C257/30)*(C257/30)*0.02*$B$83</f>
        <v>2.8637059212872E-012</v>
      </c>
      <c r="H257" s="0" t="n">
        <f aca="false">H256+G257</f>
        <v>0.00541102129817053</v>
      </c>
    </row>
    <row r="258" customFormat="false" ht="13.8" hidden="false" customHeight="false" outlineLevel="0" collapsed="false">
      <c r="A258" s="0" t="n">
        <f aca="false">A257+$B$83</f>
        <v>0.169</v>
      </c>
      <c r="B258" s="0" t="n">
        <f aca="false">B257-(C257/$B$80)*($B$83)</f>
        <v>0.00165605640975981</v>
      </c>
      <c r="C258" s="18" t="n">
        <f aca="false">B258/($B$81+$B$74)</f>
        <v>0.0107236703345193</v>
      </c>
      <c r="E258" s="0" t="n">
        <f aca="false">C258*C258*$F$85*$B$83</f>
        <v>0</v>
      </c>
      <c r="F258" s="0" t="n">
        <f aca="false">F257+E258</f>
        <v>0</v>
      </c>
      <c r="G258" s="0" t="n">
        <f aca="false">(C258/30)*(C258/30)*0.02*$B$83</f>
        <v>2.55549123207663E-012</v>
      </c>
      <c r="H258" s="0" t="n">
        <f aca="false">H257+G258</f>
        <v>0.00541102130072602</v>
      </c>
    </row>
    <row r="259" customFormat="false" ht="13.8" hidden="false" customHeight="false" outlineLevel="0" collapsed="false">
      <c r="A259" s="0" t="n">
        <f aca="false">A258+$B$83</f>
        <v>0.17</v>
      </c>
      <c r="B259" s="0" t="n">
        <f aca="false">B258-(C258/$B$80)*($B$83)</f>
        <v>0.00156440110775537</v>
      </c>
      <c r="C259" s="18" t="n">
        <f aca="false">B259/($B$81+$B$74)</f>
        <v>0.0101301632309485</v>
      </c>
      <c r="E259" s="0" t="n">
        <f aca="false">C259*C259*$F$85*$B$83</f>
        <v>0</v>
      </c>
      <c r="F259" s="0" t="n">
        <f aca="false">F258+E259</f>
        <v>0</v>
      </c>
      <c r="G259" s="0" t="n">
        <f aca="false">(C259/30)*(C259/30)*0.02*$B$83</f>
        <v>2.280449046348E-012</v>
      </c>
      <c r="H259" s="0" t="n">
        <f aca="false">H258+G259</f>
        <v>0.00541102130300647</v>
      </c>
    </row>
    <row r="260" customFormat="false" ht="13.8" hidden="false" customHeight="false" outlineLevel="0" collapsed="false">
      <c r="A260" s="0" t="n">
        <f aca="false">A259+$B$83</f>
        <v>0.171</v>
      </c>
      <c r="B260" s="0" t="n">
        <f aca="false">B259-(C259/$B$80)*($B$83)</f>
        <v>0.00147781851603786</v>
      </c>
      <c r="C260" s="18" t="n">
        <f aca="false">B260/($B$81+$B$74)</f>
        <v>0.00956950408623883</v>
      </c>
      <c r="E260" s="0" t="n">
        <f aca="false">C260*C260*$F$85*$B$83</f>
        <v>0</v>
      </c>
      <c r="F260" s="0" t="n">
        <f aca="false">F259+E260</f>
        <v>0</v>
      </c>
      <c r="G260" s="0" t="n">
        <f aca="false">(C260/30)*(C260/30)*0.02*$B$83</f>
        <v>2.03500907681204E-012</v>
      </c>
      <c r="H260" s="0" t="n">
        <f aca="false">H259+G260</f>
        <v>0.00541102130504148</v>
      </c>
    </row>
    <row r="261" customFormat="false" ht="13.8" hidden="false" customHeight="false" outlineLevel="0" collapsed="false">
      <c r="A261" s="0" t="n">
        <f aca="false">A260+$B$83</f>
        <v>0.172</v>
      </c>
      <c r="B261" s="0" t="n">
        <f aca="false">B260-(C260/$B$80)*($B$83)</f>
        <v>0.00139602788282215</v>
      </c>
      <c r="C261" s="18" t="n">
        <f aca="false">B261/($B$81+$B$74)</f>
        <v>0.00903987491304893</v>
      </c>
      <c r="E261" s="0" t="n">
        <f aca="false">C261*C261*$F$85*$B$83</f>
        <v>0</v>
      </c>
      <c r="F261" s="0" t="n">
        <f aca="false">F260+E261</f>
        <v>0</v>
      </c>
      <c r="G261" s="0" t="n">
        <f aca="false">(C261/30)*(C261/30)*0.02*$B$83</f>
        <v>1.81598529874603E-012</v>
      </c>
      <c r="H261" s="0" t="n">
        <f aca="false">H260+G261</f>
        <v>0.00541102130685746</v>
      </c>
    </row>
    <row r="262" customFormat="false" ht="13.8" hidden="false" customHeight="false" outlineLevel="0" collapsed="false">
      <c r="A262" s="0" t="n">
        <f aca="false">A261+$B$83</f>
        <v>0.173</v>
      </c>
      <c r="B262" s="0" t="n">
        <f aca="false">B261-(C261/$B$80)*($B$83)</f>
        <v>0.00131876399467643</v>
      </c>
      <c r="C262" s="18" t="n">
        <f aca="false">B262/($B$81+$B$74)</f>
        <v>0.00853955834149083</v>
      </c>
      <c r="E262" s="0" t="n">
        <f aca="false">C262*C262*$F$85*$B$83</f>
        <v>0</v>
      </c>
      <c r="F262" s="0" t="n">
        <f aca="false">F261+E262</f>
        <v>0</v>
      </c>
      <c r="G262" s="0" t="n">
        <f aca="false">(C262/30)*(C262/30)*0.02*$B$83</f>
        <v>1.62053459261613E-012</v>
      </c>
      <c r="H262" s="0" t="n">
        <f aca="false">H261+G262</f>
        <v>0.005411021308478</v>
      </c>
    </row>
    <row r="263" customFormat="false" ht="13.8" hidden="false" customHeight="false" outlineLevel="0" collapsed="false">
      <c r="A263" s="0" t="n">
        <f aca="false">A262+$B$83</f>
        <v>0.174</v>
      </c>
      <c r="B263" s="0" t="n">
        <f aca="false">B262-(C262/$B$80)*($B$83)</f>
        <v>0.00124577631654403</v>
      </c>
      <c r="C263" s="18" t="n">
        <f aca="false">B263/($B$81+$B$74)</f>
        <v>0.0080669320504049</v>
      </c>
      <c r="E263" s="0" t="n">
        <f aca="false">C263*C263*$F$85*$B$83</f>
        <v>0</v>
      </c>
      <c r="F263" s="0" t="n">
        <f aca="false">F262+E263</f>
        <v>0</v>
      </c>
      <c r="G263" s="0" t="n">
        <f aca="false">(C263/30)*(C263/30)*0.02*$B$83</f>
        <v>1.44611983790777E-012</v>
      </c>
      <c r="H263" s="0" t="n">
        <f aca="false">H262+G263</f>
        <v>0.00541102130992412</v>
      </c>
    </row>
    <row r="264" customFormat="false" ht="13.8" hidden="false" customHeight="false" outlineLevel="0" collapsed="false">
      <c r="A264" s="0" t="n">
        <f aca="false">A263+$B$83</f>
        <v>0.175</v>
      </c>
      <c r="B264" s="0" t="n">
        <f aca="false">B263-(C263/$B$80)*($B$83)</f>
        <v>0.00117682817936108</v>
      </c>
      <c r="C264" s="18" t="n">
        <f aca="false">B264/($B$81+$B$74)</f>
        <v>0.00762046350683857</v>
      </c>
      <c r="E264" s="0" t="n">
        <f aca="false">C264*C264*$F$85*$B$83</f>
        <v>0</v>
      </c>
      <c r="F264" s="0" t="n">
        <f aca="false">F263+E264</f>
        <v>0</v>
      </c>
      <c r="G264" s="0" t="n">
        <f aca="false">(C264/30)*(C264/30)*0.02*$B$83</f>
        <v>1.29047697909019E-012</v>
      </c>
      <c r="H264" s="0" t="n">
        <f aca="false">H263+G264</f>
        <v>0.0054110213112146</v>
      </c>
    </row>
    <row r="265" customFormat="false" ht="13.8" hidden="false" customHeight="false" outlineLevel="0" collapsed="false">
      <c r="A265" s="0" t="n">
        <f aca="false">A264+$B$83</f>
        <v>0.176</v>
      </c>
      <c r="B265" s="0" t="n">
        <f aca="false">B264-(C264/$B$80)*($B$83)</f>
        <v>0.00111169601263597</v>
      </c>
      <c r="C265" s="18" t="n">
        <f aca="false">B265/($B$81+$B$74)</f>
        <v>0.0071987049966714</v>
      </c>
      <c r="E265" s="0" t="n">
        <f aca="false">C265*C265*$F$85*$B$83</f>
        <v>0</v>
      </c>
      <c r="F265" s="0" t="n">
        <f aca="false">F264+E265</f>
        <v>0</v>
      </c>
      <c r="G265" s="0" t="n">
        <f aca="false">(C265/30)*(C265/30)*0.02*$B$83</f>
        <v>1.15158563620226E-012</v>
      </c>
      <c r="H265" s="0" t="n">
        <f aca="false">H264+G265</f>
        <v>0.00541102131236618</v>
      </c>
    </row>
    <row r="266" customFormat="false" ht="13.8" hidden="false" customHeight="false" outlineLevel="0" collapsed="false">
      <c r="A266" s="0" t="n">
        <f aca="false">A265+$B$83</f>
        <v>0.177</v>
      </c>
      <c r="B266" s="0" t="n">
        <f aca="false">B265-(C265/$B$80)*($B$83)</f>
        <v>0.00105016861950202</v>
      </c>
      <c r="C266" s="18" t="n">
        <f aca="false">B266/($B$81+$B$74)</f>
        <v>0.00680028893027275</v>
      </c>
      <c r="E266" s="0" t="n">
        <f aca="false">C266*C266*$F$85*$B$83</f>
        <v>0</v>
      </c>
      <c r="F266" s="0" t="n">
        <f aca="false">F265+E266</f>
        <v>0</v>
      </c>
      <c r="G266" s="0" t="n">
        <f aca="false">(C266/30)*(C266/30)*0.02*$B$83</f>
        <v>1.02764287855978E-012</v>
      </c>
      <c r="H266" s="0" t="n">
        <f aca="false">H265+G266</f>
        <v>0.00541102131339383</v>
      </c>
    </row>
    <row r="267" customFormat="false" ht="13.8" hidden="false" customHeight="false" outlineLevel="0" collapsed="false">
      <c r="A267" s="0" t="n">
        <f aca="false">A266+$B$83</f>
        <v>0.178</v>
      </c>
      <c r="B267" s="0" t="n">
        <f aca="false">B266-(C266/$B$80)*($B$83)</f>
        <v>0.000992046491892853</v>
      </c>
      <c r="C267" s="18" t="n">
        <f aca="false">B267/($B$81+$B$74)</f>
        <v>0.00642392340797029</v>
      </c>
      <c r="E267" s="0" t="n">
        <f aca="false">C267*C267*$F$85*$B$83</f>
        <v>0</v>
      </c>
      <c r="F267" s="0" t="n">
        <f aca="false">F266+E267</f>
        <v>0</v>
      </c>
      <c r="G267" s="0" t="n">
        <f aca="false">(C267/30)*(C267/30)*0.02*$B$83</f>
        <v>9.17039821143748E-013</v>
      </c>
      <c r="H267" s="0" t="n">
        <f aca="false">H266+G267</f>
        <v>0.00541102131431087</v>
      </c>
    </row>
    <row r="268" customFormat="false" ht="13.8" hidden="false" customHeight="false" outlineLevel="0" collapsed="false">
      <c r="A268" s="0" t="n">
        <f aca="false">A267+$B$83</f>
        <v>0.179</v>
      </c>
      <c r="B268" s="0" t="n">
        <f aca="false">B267-(C267/$B$80)*($B$83)</f>
        <v>0.000937141163619602</v>
      </c>
      <c r="C268" s="18" t="n">
        <f aca="false">B268/($B$81+$B$74)</f>
        <v>0.00606838803094996</v>
      </c>
      <c r="E268" s="0" t="n">
        <f aca="false">C268*C268*$F$85*$B$83</f>
        <v>0</v>
      </c>
      <c r="F268" s="0" t="n">
        <f aca="false">F267+E268</f>
        <v>0</v>
      </c>
      <c r="G268" s="0" t="n">
        <f aca="false">(C268/30)*(C268/30)*0.02*$B$83</f>
        <v>8.18340739870594E-013</v>
      </c>
      <c r="H268" s="0" t="n">
        <f aca="false">H267+G268</f>
        <v>0.00541102131512921</v>
      </c>
    </row>
    <row r="269" customFormat="false" ht="13.8" hidden="false" customHeight="false" outlineLevel="0" collapsed="false">
      <c r="A269" s="0" t="n">
        <f aca="false">A268+$B$83</f>
        <v>0.18</v>
      </c>
      <c r="B269" s="0" t="n">
        <f aca="false">B268-(C268/$B$80)*($B$83)</f>
        <v>0.000885274599252509</v>
      </c>
      <c r="C269" s="18" t="n">
        <f aca="false">B269/($B$81+$B$74)</f>
        <v>0.00573252994400381</v>
      </c>
      <c r="E269" s="0" t="n">
        <f aca="false">C269*C269*$F$85*$B$83</f>
        <v>0</v>
      </c>
      <c r="F269" s="0" t="n">
        <f aca="false">F268+E269</f>
        <v>0</v>
      </c>
      <c r="G269" s="0" t="n">
        <f aca="false">(C269/30)*(C269/30)*0.02*$B$83</f>
        <v>7.3026443464223E-013</v>
      </c>
      <c r="H269" s="0" t="n">
        <f aca="false">H268+G269</f>
        <v>0.00541102131585947</v>
      </c>
    </row>
    <row r="270" customFormat="false" ht="13.8" hidden="false" customHeight="false" outlineLevel="0" collapsed="false">
      <c r="A270" s="0" t="n">
        <f aca="false">A269+$B$83</f>
        <v>0.181</v>
      </c>
      <c r="B270" s="0" t="n">
        <f aca="false">B269-(C269/$B$80)*($B$83)</f>
        <v>0.000836278616825125</v>
      </c>
      <c r="C270" s="18" t="n">
        <f aca="false">B270/($B$81+$B$74)</f>
        <v>0.00541526009729409</v>
      </c>
      <c r="E270" s="0" t="n">
        <f aca="false">C270*C270*$F$85*$B$83</f>
        <v>0</v>
      </c>
      <c r="F270" s="0" t="n">
        <f aca="false">F269+E270</f>
        <v>0</v>
      </c>
      <c r="G270" s="0" t="n">
        <f aca="false">(C270/30)*(C270/30)*0.02*$B$83</f>
        <v>6.51667598252123E-013</v>
      </c>
      <c r="H270" s="0" t="n">
        <f aca="false">H269+G270</f>
        <v>0.00541102131651114</v>
      </c>
    </row>
    <row r="271" customFormat="false" ht="13.8" hidden="false" customHeight="false" outlineLevel="0" collapsed="false">
      <c r="A271" s="0" t="n">
        <f aca="false">A270+$B$83</f>
        <v>0.182</v>
      </c>
      <c r="B271" s="0" t="n">
        <f aca="false">B270-(C270/$B$80)*($B$83)</f>
        <v>0.000789994342489279</v>
      </c>
      <c r="C271" s="18" t="n">
        <f aca="false">B271/($B$81+$B$74)</f>
        <v>0.00511554971501184</v>
      </c>
      <c r="E271" s="0" t="n">
        <f aca="false">C271*C271*$F$85*$B$83</f>
        <v>0</v>
      </c>
      <c r="F271" s="0" t="n">
        <f aca="false">F270+E271</f>
        <v>0</v>
      </c>
      <c r="G271" s="0" t="n">
        <f aca="false">(C271/30)*(C271/30)*0.02*$B$83</f>
        <v>5.81529975261283E-013</v>
      </c>
      <c r="H271" s="0" t="n">
        <f aca="false">H270+G271</f>
        <v>0.00541102131709267</v>
      </c>
    </row>
    <row r="272" customFormat="false" ht="13.8" hidden="false" customHeight="false" outlineLevel="0" collapsed="false">
      <c r="A272" s="0" t="n">
        <f aca="false">A271+$B$83</f>
        <v>0.183</v>
      </c>
      <c r="B272" s="0" t="n">
        <f aca="false">B271-(C271/$B$80)*($B$83)</f>
        <v>0.000746271695352425</v>
      </c>
      <c r="C272" s="18" t="n">
        <f aca="false">B272/($B$81+$B$74)</f>
        <v>0.00483242695947954</v>
      </c>
      <c r="E272" s="0" t="n">
        <f aca="false">C272*C272*$F$85*$B$83</f>
        <v>0</v>
      </c>
      <c r="F272" s="0" t="n">
        <f aca="false">F271+E272</f>
        <v>0</v>
      </c>
      <c r="G272" s="0" t="n">
        <f aca="false">(C272/30)*(C272/30)*0.02*$B$83</f>
        <v>5.18941118193437E-013</v>
      </c>
      <c r="H272" s="0" t="n">
        <f aca="false">H271+G272</f>
        <v>0.00541102131761161</v>
      </c>
    </row>
    <row r="273" customFormat="false" ht="13.8" hidden="false" customHeight="false" outlineLevel="0" collapsed="false">
      <c r="A273" s="0" t="n">
        <f aca="false">A272+$B$83</f>
        <v>0.184</v>
      </c>
      <c r="B273" s="0" t="n">
        <f aca="false">B272-(C272/$B$80)*($B$83)</f>
        <v>0.000704968900826959</v>
      </c>
      <c r="C273" s="18" t="n">
        <f aca="false">B273/($B$81+$B$74)</f>
        <v>0.00456497377988059</v>
      </c>
      <c r="E273" s="0" t="n">
        <f aca="false">C273*C273*$F$85*$B$83</f>
        <v>0</v>
      </c>
      <c r="F273" s="0" t="n">
        <f aca="false">F272+E273</f>
        <v>0</v>
      </c>
      <c r="G273" s="0" t="n">
        <f aca="false">(C273/30)*(C273/30)*0.02*$B$83</f>
        <v>4.63088569133272E-013</v>
      </c>
      <c r="H273" s="0" t="n">
        <f aca="false">H272+G273</f>
        <v>0.0054110213180747</v>
      </c>
    </row>
    <row r="274" customFormat="false" ht="13.8" hidden="false" customHeight="false" outlineLevel="0" collapsed="false">
      <c r="A274" s="0" t="n">
        <f aca="false">A273+$B$83</f>
        <v>0.185</v>
      </c>
      <c r="B274" s="0" t="n">
        <f aca="false">B273-(C273/$B$80)*($B$83)</f>
        <v>0.00066595203091345</v>
      </c>
      <c r="C274" s="18" t="n">
        <f aca="false">B274/($B$81+$B$74)</f>
        <v>0.00431232293539759</v>
      </c>
      <c r="E274" s="0" t="n">
        <f aca="false">C274*C274*$F$85*$B$83</f>
        <v>0</v>
      </c>
      <c r="F274" s="0" t="n">
        <f aca="false">F273+E274</f>
        <v>0</v>
      </c>
      <c r="G274" s="0" t="n">
        <f aca="false">(C274/30)*(C274/30)*0.02*$B$83</f>
        <v>4.1324731331458E-013</v>
      </c>
      <c r="H274" s="0" t="n">
        <f aca="false">H273+G274</f>
        <v>0.00541102131848795</v>
      </c>
    </row>
    <row r="275" customFormat="false" ht="13.8" hidden="false" customHeight="false" outlineLevel="0" collapsed="false">
      <c r="A275" s="0" t="n">
        <f aca="false">A274+$B$83</f>
        <v>0.186</v>
      </c>
      <c r="B275" s="0" t="n">
        <f aca="false">B274-(C274/$B$80)*($B$83)</f>
        <v>0.000629094569927146</v>
      </c>
      <c r="C275" s="18" t="n">
        <f aca="false">B275/($B$81+$B$74)</f>
        <v>0.00407365518310656</v>
      </c>
      <c r="E275" s="0" t="n">
        <f aca="false">C275*C275*$F$85*$B$83</f>
        <v>0</v>
      </c>
      <c r="F275" s="0" t="n">
        <f aca="false">F274+E275</f>
        <v>0</v>
      </c>
      <c r="G275" s="0" t="n">
        <f aca="false">(C275/30)*(C275/30)*0.02*$B$83</f>
        <v>3.68770367796687E-013</v>
      </c>
      <c r="H275" s="0" t="n">
        <f aca="false">H274+G275</f>
        <v>0.00541102131885672</v>
      </c>
    </row>
    <row r="276" customFormat="false" ht="13.8" hidden="false" customHeight="false" outlineLevel="0" collapsed="false">
      <c r="A276" s="0" t="n">
        <f aca="false">A275+$B$83</f>
        <v>0.187</v>
      </c>
      <c r="B276" s="0" t="n">
        <f aca="false">B275-(C275/$B$80)*($B$83)</f>
        <v>0.000594277004259568</v>
      </c>
      <c r="C276" s="18" t="n">
        <f aca="false">B276/($B$81+$B$74)</f>
        <v>0.00384819662150857</v>
      </c>
      <c r="E276" s="0" t="n">
        <f aca="false">C276*C276*$F$85*$B$83</f>
        <v>0</v>
      </c>
      <c r="F276" s="0" t="n">
        <f aca="false">F275+E276</f>
        <v>0</v>
      </c>
      <c r="G276" s="0" t="n">
        <f aca="false">(C276/30)*(C276/30)*0.02*$B$83</f>
        <v>3.29080383061999E-013</v>
      </c>
      <c r="H276" s="0" t="n">
        <f aca="false">H275+G276</f>
        <v>0.0054110213191858</v>
      </c>
    </row>
    <row r="277" customFormat="false" ht="13.8" hidden="false" customHeight="false" outlineLevel="0" collapsed="false">
      <c r="A277" s="0" t="n">
        <f aca="false">A276+$B$83</f>
        <v>0.188</v>
      </c>
      <c r="B277" s="0" t="n">
        <f aca="false">B276-(C276/$B$80)*($B$83)</f>
        <v>0.000561386434844965</v>
      </c>
      <c r="C277" s="18" t="n">
        <f aca="false">B277/($B$81+$B$74)</f>
        <v>0.00363521618108506</v>
      </c>
      <c r="E277" s="0" t="n">
        <f aca="false">C277*C277*$F$85*$B$83</f>
        <v>0</v>
      </c>
      <c r="F277" s="0" t="n">
        <f aca="false">F276+E277</f>
        <v>0</v>
      </c>
      <c r="G277" s="0" t="n">
        <f aca="false">(C277/30)*(C277/30)*0.02*$B$83</f>
        <v>2.93662148516058E-013</v>
      </c>
      <c r="H277" s="0" t="n">
        <f aca="false">H276+G277</f>
        <v>0.00541102131947946</v>
      </c>
    </row>
    <row r="278" customFormat="false" ht="13.8" hidden="false" customHeight="false" outlineLevel="0" collapsed="false">
      <c r="A278" s="0" t="n">
        <f aca="false">A277+$B$83</f>
        <v>0.189</v>
      </c>
      <c r="B278" s="0" t="n">
        <f aca="false">B277-(C277/$B$80)*($B$83)</f>
        <v>0.000530316211075007</v>
      </c>
      <c r="C278" s="18" t="n">
        <f aca="false">B278/($B$81+$B$74)</f>
        <v>0.00343402325373961</v>
      </c>
      <c r="E278" s="0" t="n">
        <f aca="false">C278*C278*$F$85*$B$83</f>
        <v>0</v>
      </c>
      <c r="F278" s="0" t="n">
        <f aca="false">F277+E278</f>
        <v>0</v>
      </c>
      <c r="G278" s="0" t="n">
        <f aca="false">(C278/30)*(C278/30)*0.02*$B$83</f>
        <v>2.62055904604986E-013</v>
      </c>
      <c r="H278" s="0" t="n">
        <f aca="false">H277+G278</f>
        <v>0.00541102131974152</v>
      </c>
    </row>
    <row r="279" customFormat="false" ht="13.8" hidden="false" customHeight="false" outlineLevel="0" collapsed="false">
      <c r="A279" s="0" t="n">
        <f aca="false">A278+$B$83</f>
        <v>0.19</v>
      </c>
      <c r="B279" s="0" t="n">
        <f aca="false">B278-(C278/$B$80)*($B$83)</f>
        <v>0.000500965584974669</v>
      </c>
      <c r="C279" s="18" t="n">
        <f aca="false">B279/($B$81+$B$74)</f>
        <v>0.00324396545343954</v>
      </c>
      <c r="E279" s="0" t="n">
        <f aca="false">C279*C279*$F$85*$B$83</f>
        <v>0</v>
      </c>
      <c r="F279" s="0" t="n">
        <f aca="false">F278+E279</f>
        <v>0</v>
      </c>
      <c r="G279" s="0" t="n">
        <f aca="false">(C279/30)*(C279/30)*0.02*$B$83</f>
        <v>2.33851374735761E-013</v>
      </c>
      <c r="H279" s="0" t="n">
        <f aca="false">H278+G279</f>
        <v>0.00541102131997537</v>
      </c>
    </row>
    <row r="280" customFormat="false" ht="13.8" hidden="false" customHeight="false" outlineLevel="0" collapsed="false">
      <c r="A280" s="0" t="n">
        <f aca="false">A279+$B$83</f>
        <v>0.191</v>
      </c>
      <c r="B280" s="0" t="n">
        <f aca="false">B279-(C279/$B$80)*($B$83)</f>
        <v>0.000473239384517921</v>
      </c>
      <c r="C280" s="18" t="n">
        <f aca="false">B280/($B$81+$B$74)</f>
        <v>0.00306442650079596</v>
      </c>
      <c r="E280" s="0" t="n">
        <f aca="false">C280*C280*$F$85*$B$83</f>
        <v>0</v>
      </c>
      <c r="F280" s="0" t="n">
        <f aca="false">F279+E280</f>
        <v>0</v>
      </c>
      <c r="G280" s="0" t="n">
        <f aca="false">(C280/30)*(C280/30)*0.02*$B$83</f>
        <v>2.08682439528458E-013</v>
      </c>
      <c r="H280" s="0" t="n">
        <f aca="false">H279+G280</f>
        <v>0.00541102132018405</v>
      </c>
    </row>
    <row r="281" customFormat="false" ht="13.8" hidden="false" customHeight="false" outlineLevel="0" collapsed="false">
      <c r="A281" s="0" t="n">
        <f aca="false">A280+$B$83</f>
        <v>0.192</v>
      </c>
      <c r="B281" s="0" t="n">
        <f aca="false">B280-(C280/$B$80)*($B$83)</f>
        <v>0.000447047705023938</v>
      </c>
      <c r="C281" s="18" t="n">
        <f aca="false">B281/($B$81+$B$74)</f>
        <v>0.00289482422472277</v>
      </c>
      <c r="E281" s="0" t="n">
        <f aca="false">C281*C281*$F$85*$B$83</f>
        <v>0</v>
      </c>
      <c r="F281" s="0" t="n">
        <f aca="false">F280+E281</f>
        <v>0</v>
      </c>
      <c r="G281" s="0" t="n">
        <f aca="false">(C281/30)*(C281/30)*0.02*$B$83</f>
        <v>1.86222384267596E-013</v>
      </c>
      <c r="H281" s="0" t="n">
        <f aca="false">H280+G281</f>
        <v>0.00541102132037027</v>
      </c>
    </row>
    <row r="282" customFormat="false" ht="13.8" hidden="false" customHeight="false" outlineLevel="0" collapsed="false">
      <c r="A282" s="0" t="n">
        <f aca="false">A281+$B$83</f>
        <v>0.193</v>
      </c>
      <c r="B282" s="0" t="n">
        <f aca="false">B281-(C281/$B$80)*($B$83)</f>
        <v>0.000422305617633145</v>
      </c>
      <c r="C282" s="18" t="n">
        <f aca="false">B282/($B$81+$B$74)</f>
        <v>0.00273460867469498</v>
      </c>
      <c r="E282" s="0" t="n">
        <f aca="false">C282*C282*$F$85*$B$83</f>
        <v>0</v>
      </c>
      <c r="F282" s="0" t="n">
        <f aca="false">F281+E282</f>
        <v>0</v>
      </c>
      <c r="G282" s="0" t="n">
        <f aca="false">(C282/30)*(C282/30)*0.02*$B$83</f>
        <v>1.66179657860378E-013</v>
      </c>
      <c r="H282" s="0" t="n">
        <f aca="false">H281+G282</f>
        <v>0.00541102132053645</v>
      </c>
    </row>
    <row r="283" customFormat="false" ht="13.8" hidden="false" customHeight="false" outlineLevel="0" collapsed="false">
      <c r="A283" s="0" t="n">
        <f aca="false">A282+$B$83</f>
        <v>0.194</v>
      </c>
      <c r="B283" s="0" t="n">
        <f aca="false">B282-(C282/$B$80)*($B$83)</f>
        <v>0.000398932893917803</v>
      </c>
      <c r="C283" s="18" t="n">
        <f aca="false">B283/($B$81+$B$74)</f>
        <v>0.00258326033748497</v>
      </c>
      <c r="E283" s="0" t="n">
        <f aca="false">C283*C283*$F$85*$B$83</f>
        <v>0</v>
      </c>
      <c r="F283" s="0" t="n">
        <f aca="false">F282+E283</f>
        <v>0</v>
      </c>
      <c r="G283" s="0" t="n">
        <f aca="false">(C283/30)*(C283/30)*0.02*$B$83</f>
        <v>1.48294088249399E-013</v>
      </c>
      <c r="H283" s="0" t="n">
        <f aca="false">H282+G283</f>
        <v>0.00541102132068474</v>
      </c>
    </row>
    <row r="284" customFormat="false" ht="13.8" hidden="false" customHeight="false" outlineLevel="0" collapsed="false">
      <c r="A284" s="0" t="n">
        <f aca="false">A283+$B$83</f>
        <v>0.195</v>
      </c>
      <c r="B284" s="0" t="n">
        <f aca="false">B283-(C283/$B$80)*($B$83)</f>
        <v>0.000376853745734171</v>
      </c>
      <c r="C284" s="18" t="n">
        <f aca="false">B284/($B$81+$B$74)</f>
        <v>0.00244028845259452</v>
      </c>
      <c r="E284" s="0" t="n">
        <f aca="false">C284*C284*$F$85*$B$83</f>
        <v>0</v>
      </c>
      <c r="F284" s="0" t="n">
        <f aca="false">F283+E284</f>
        <v>0</v>
      </c>
      <c r="G284" s="0" t="n">
        <f aca="false">(C284/30)*(C284/30)*0.02*$B$83</f>
        <v>1.32333505152581E-013</v>
      </c>
      <c r="H284" s="0" t="n">
        <f aca="false">H283+G284</f>
        <v>0.00541102132081708</v>
      </c>
    </row>
    <row r="285" customFormat="false" ht="13.8" hidden="false" customHeight="false" outlineLevel="0" collapsed="false">
      <c r="A285" s="0" t="n">
        <f aca="false">A284+$B$83</f>
        <v>0.196</v>
      </c>
      <c r="B285" s="0" t="n">
        <f aca="false">B284-(C284/$B$80)*($B$83)</f>
        <v>0.00035599657947268</v>
      </c>
      <c r="C285" s="18" t="n">
        <f aca="false">B285/($B$81+$B$74)</f>
        <v>0.00230522942092003</v>
      </c>
      <c r="E285" s="0" t="n">
        <f aca="false">C285*C285*$F$85*$B$83</f>
        <v>0</v>
      </c>
      <c r="F285" s="0" t="n">
        <f aca="false">F284+E285</f>
        <v>0</v>
      </c>
      <c r="G285" s="0" t="n">
        <f aca="false">(C285/30)*(C285/30)*0.02*$B$83</f>
        <v>1.18090726290562E-013</v>
      </c>
      <c r="H285" s="0" t="n">
        <f aca="false">H284+G285</f>
        <v>0.00541102132093517</v>
      </c>
    </row>
    <row r="286" customFormat="false" ht="13.8" hidden="false" customHeight="false" outlineLevel="0" collapsed="false">
      <c r="A286" s="0" t="n">
        <f aca="false">A285+$B$83</f>
        <v>0.197</v>
      </c>
      <c r="B286" s="0" t="n">
        <f aca="false">B285-(C285/$B$80)*($B$83)</f>
        <v>0.000336293763909261</v>
      </c>
      <c r="C286" s="18" t="n">
        <f aca="false">B286/($B$81+$B$74)</f>
        <v>0.00217764530149104</v>
      </c>
      <c r="E286" s="0" t="n">
        <f aca="false">C286*C286*$F$85*$B$83</f>
        <v>0</v>
      </c>
      <c r="F286" s="0" t="n">
        <f aca="false">F285+E286</f>
        <v>0</v>
      </c>
      <c r="G286" s="0" t="n">
        <f aca="false">(C286/30)*(C286/30)*0.02*$B$83</f>
        <v>1.05380867980133E-013</v>
      </c>
      <c r="H286" s="0" t="n">
        <f aca="false">H285+G286</f>
        <v>0.00541102132104055</v>
      </c>
    </row>
    <row r="287" customFormat="false" ht="13.8" hidden="false" customHeight="false" outlineLevel="0" collapsed="false">
      <c r="A287" s="0" t="n">
        <f aca="false">A286+$B$83</f>
        <v>0.198</v>
      </c>
      <c r="B287" s="0" t="n">
        <f aca="false">B286-(C286/$B$80)*($B$83)</f>
        <v>0.000317681410905064</v>
      </c>
      <c r="C287" s="18" t="n">
        <f aca="false">B287/($B$81+$B$74)</f>
        <v>0.00205712239140752</v>
      </c>
      <c r="E287" s="0" t="n">
        <f aca="false">C287*C287*$F$85*$B$83</f>
        <v>0</v>
      </c>
      <c r="F287" s="0" t="n">
        <f aca="false">F286+E287</f>
        <v>0</v>
      </c>
      <c r="G287" s="0" t="n">
        <f aca="false">(C287/30)*(C287/30)*0.02*$B$83</f>
        <v>9.40389451828935E-014</v>
      </c>
      <c r="H287" s="0" t="n">
        <f aca="false">H286+G287</f>
        <v>0.00541102132113459</v>
      </c>
    </row>
    <row r="288" customFormat="false" ht="13.8" hidden="false" customHeight="false" outlineLevel="0" collapsed="false">
      <c r="A288" s="0" t="n">
        <f aca="false">A287+$B$83</f>
        <v>0.199</v>
      </c>
      <c r="B288" s="0" t="n">
        <f aca="false">B287-(C287/$B$80)*($B$83)</f>
        <v>0.000300099168243461</v>
      </c>
      <c r="C288" s="18" t="n">
        <f aca="false">B288/($B$81+$B$74)</f>
        <v>0.00194326988437131</v>
      </c>
      <c r="E288" s="0" t="n">
        <f aca="false">C288*C288*$F$85*$B$83</f>
        <v>0</v>
      </c>
      <c r="F288" s="0" t="n">
        <f aca="false">F287+E288</f>
        <v>0</v>
      </c>
      <c r="G288" s="0" t="n">
        <f aca="false">(C288/30)*(C288/30)*0.02*$B$83</f>
        <v>8.3917729855655E-014</v>
      </c>
      <c r="H288" s="0" t="n">
        <f aca="false">H287+G288</f>
        <v>0.00541102132121851</v>
      </c>
    </row>
    <row r="289" customFormat="false" ht="13.8" hidden="false" customHeight="false" outlineLevel="0" collapsed="false">
      <c r="A289" s="0" t="n">
        <f aca="false">A288+$B$83</f>
        <v>0.2</v>
      </c>
      <c r="B289" s="0" t="n">
        <f aca="false">B288-(C288/$B$80)*($B$83)</f>
        <v>0.000283490023932595</v>
      </c>
      <c r="C289" s="18" t="n">
        <f aca="false">B289/($B$81+$B$74)</f>
        <v>0.00183571860346173</v>
      </c>
      <c r="E289" s="0" t="n">
        <f aca="false">C289*C289*$F$85*$B$83</f>
        <v>0</v>
      </c>
      <c r="F289" s="0" t="n">
        <f aca="false">F288+E289</f>
        <v>0</v>
      </c>
      <c r="G289" s="0" t="n">
        <f aca="false">(C289/30)*(C289/30)*0.02*$B$83</f>
        <v>7.4885839802122E-014</v>
      </c>
      <c r="H289" s="0" t="n">
        <f aca="false">H288+G289</f>
        <v>0.00541102132129339</v>
      </c>
    </row>
    <row r="290" customFormat="false" ht="13.8" hidden="false" customHeight="false" outlineLevel="0" collapsed="false">
      <c r="C290" s="18"/>
    </row>
    <row r="291" customFormat="false" ht="13.8" hidden="false" customHeight="false" outlineLevel="0" collapsed="false">
      <c r="C291" s="18"/>
    </row>
    <row r="292" customFormat="false" ht="13.8" hidden="false" customHeight="false" outlineLevel="0" collapsed="false">
      <c r="C292" s="18"/>
    </row>
    <row r="293" customFormat="false" ht="13.8" hidden="false" customHeight="false" outlineLevel="0" collapsed="false">
      <c r="C293" s="18"/>
    </row>
    <row r="294" customFormat="false" ht="13.8" hidden="false" customHeight="false" outlineLevel="0" collapsed="false">
      <c r="C294" s="18"/>
    </row>
    <row r="295" customFormat="false" ht="13.8" hidden="false" customHeight="false" outlineLevel="0" collapsed="false">
      <c r="C295" s="18"/>
    </row>
    <row r="296" customFormat="false" ht="13.8" hidden="false" customHeight="false" outlineLevel="0" collapsed="false">
      <c r="C296" s="18"/>
    </row>
    <row r="297" customFormat="false" ht="13.8" hidden="false" customHeight="false" outlineLevel="0" collapsed="false">
      <c r="C297" s="18"/>
    </row>
    <row r="298" customFormat="false" ht="13.8" hidden="false" customHeight="false" outlineLevel="0" collapsed="false">
      <c r="C298" s="18"/>
    </row>
    <row r="299" customFormat="false" ht="13.8" hidden="false" customHeight="false" outlineLevel="0" collapsed="false">
      <c r="C299" s="18"/>
    </row>
    <row r="300" customFormat="false" ht="13.8" hidden="false" customHeight="false" outlineLevel="0" collapsed="false">
      <c r="C300" s="18"/>
    </row>
    <row r="301" customFormat="false" ht="13.8" hidden="false" customHeight="false" outlineLevel="0" collapsed="false">
      <c r="C301" s="18"/>
    </row>
    <row r="302" customFormat="false" ht="13.8" hidden="false" customHeight="false" outlineLevel="0" collapsed="false">
      <c r="C302" s="18"/>
    </row>
    <row r="303" customFormat="false" ht="13.8" hidden="false" customHeight="false" outlineLevel="0" collapsed="false">
      <c r="C303" s="18"/>
    </row>
    <row r="304" customFormat="false" ht="13.8" hidden="false" customHeight="false" outlineLevel="0" collapsed="false">
      <c r="C304" s="18"/>
    </row>
    <row r="305" customFormat="false" ht="13.8" hidden="false" customHeight="false" outlineLevel="0" collapsed="false">
      <c r="C305" s="18"/>
    </row>
    <row r="306" customFormat="false" ht="13.8" hidden="false" customHeight="false" outlineLevel="0" collapsed="false">
      <c r="C306" s="18"/>
    </row>
    <row r="307" customFormat="false" ht="13.8" hidden="false" customHeight="false" outlineLevel="0" collapsed="false">
      <c r="C307" s="18"/>
    </row>
    <row r="308" customFormat="false" ht="13.8" hidden="false" customHeight="false" outlineLevel="0" collapsed="false">
      <c r="C308" s="18"/>
    </row>
    <row r="309" customFormat="false" ht="13.8" hidden="false" customHeight="false" outlineLevel="0" collapsed="false">
      <c r="C309" s="18"/>
    </row>
    <row r="310" customFormat="false" ht="13.8" hidden="false" customHeight="false" outlineLevel="0" collapsed="false">
      <c r="C310" s="18"/>
    </row>
    <row r="311" customFormat="false" ht="13.8" hidden="false" customHeight="false" outlineLevel="0" collapsed="false">
      <c r="C311" s="18"/>
    </row>
    <row r="312" customFormat="false" ht="13.8" hidden="false" customHeight="false" outlineLevel="0" collapsed="false">
      <c r="C312" s="18"/>
    </row>
    <row r="313" customFormat="false" ht="13.8" hidden="false" customHeight="false" outlineLevel="0" collapsed="false">
      <c r="C313" s="18"/>
    </row>
    <row r="314" customFormat="false" ht="13.8" hidden="false" customHeight="false" outlineLevel="0" collapsed="false">
      <c r="C314" s="18"/>
    </row>
    <row r="315" customFormat="false" ht="13.8" hidden="false" customHeight="false" outlineLevel="0" collapsed="false">
      <c r="C315" s="18"/>
    </row>
    <row r="316" customFormat="false" ht="13.8" hidden="false" customHeight="false" outlineLevel="0" collapsed="false">
      <c r="C316" s="18"/>
    </row>
    <row r="317" customFormat="false" ht="13.8" hidden="false" customHeight="false" outlineLevel="0" collapsed="false">
      <c r="C317" s="18"/>
    </row>
    <row r="318" customFormat="false" ht="13.8" hidden="false" customHeight="false" outlineLevel="0" collapsed="false">
      <c r="C318" s="18"/>
    </row>
    <row r="319" customFormat="false" ht="13.8" hidden="false" customHeight="false" outlineLevel="0" collapsed="false">
      <c r="C319" s="18"/>
    </row>
    <row r="320" customFormat="false" ht="13.8" hidden="false" customHeight="false" outlineLevel="0" collapsed="false">
      <c r="C320" s="18"/>
    </row>
    <row r="321" customFormat="false" ht="13.8" hidden="false" customHeight="false" outlineLevel="0" collapsed="false">
      <c r="C321" s="18"/>
    </row>
    <row r="322" customFormat="false" ht="13.8" hidden="false" customHeight="false" outlineLevel="0" collapsed="false">
      <c r="C322" s="18"/>
    </row>
    <row r="323" customFormat="false" ht="13.8" hidden="false" customHeight="false" outlineLevel="0" collapsed="false">
      <c r="C323" s="18"/>
    </row>
    <row r="324" customFormat="false" ht="13.8" hidden="false" customHeight="false" outlineLevel="0" collapsed="false">
      <c r="C324" s="18"/>
    </row>
    <row r="325" customFormat="false" ht="13.8" hidden="false" customHeight="false" outlineLevel="0" collapsed="false">
      <c r="C325" s="18"/>
    </row>
    <row r="326" customFormat="false" ht="13.8" hidden="false" customHeight="false" outlineLevel="0" collapsed="false">
      <c r="C326" s="18"/>
    </row>
    <row r="327" customFormat="false" ht="13.8" hidden="false" customHeight="false" outlineLevel="0" collapsed="false">
      <c r="C327" s="18"/>
    </row>
    <row r="328" customFormat="false" ht="13.8" hidden="false" customHeight="false" outlineLevel="0" collapsed="false">
      <c r="C328" s="18"/>
    </row>
    <row r="329" customFormat="false" ht="13.8" hidden="false" customHeight="false" outlineLevel="0" collapsed="false">
      <c r="C329" s="18"/>
    </row>
    <row r="330" customFormat="false" ht="13.8" hidden="false" customHeight="false" outlineLevel="0" collapsed="false">
      <c r="C330" s="18"/>
    </row>
    <row r="331" customFormat="false" ht="13.8" hidden="false" customHeight="false" outlineLevel="0" collapsed="false">
      <c r="C331" s="18"/>
    </row>
    <row r="332" customFormat="false" ht="13.8" hidden="false" customHeight="false" outlineLevel="0" collapsed="false">
      <c r="C332" s="18"/>
    </row>
    <row r="333" customFormat="false" ht="13.8" hidden="false" customHeight="false" outlineLevel="0" collapsed="false">
      <c r="C333" s="18"/>
    </row>
    <row r="334" customFormat="false" ht="13.8" hidden="false" customHeight="false" outlineLevel="0" collapsed="false">
      <c r="C334" s="18"/>
    </row>
    <row r="335" customFormat="false" ht="13.8" hidden="false" customHeight="false" outlineLevel="0" collapsed="false">
      <c r="C335" s="18"/>
    </row>
    <row r="336" customFormat="false" ht="13.8" hidden="false" customHeight="false" outlineLevel="0" collapsed="false">
      <c r="C336" s="18"/>
    </row>
    <row r="337" customFormat="false" ht="13.8" hidden="false" customHeight="false" outlineLevel="0" collapsed="false">
      <c r="C337" s="18"/>
    </row>
    <row r="338" customFormat="false" ht="13.8" hidden="false" customHeight="false" outlineLevel="0" collapsed="false">
      <c r="C338" s="18"/>
    </row>
    <row r="339" customFormat="false" ht="13.8" hidden="false" customHeight="false" outlineLevel="0" collapsed="false">
      <c r="C339" s="18"/>
    </row>
    <row r="340" customFormat="false" ht="13.8" hidden="false" customHeight="false" outlineLevel="0" collapsed="false">
      <c r="C340" s="18"/>
    </row>
    <row r="341" customFormat="false" ht="13.8" hidden="false" customHeight="false" outlineLevel="0" collapsed="false">
      <c r="C341" s="18"/>
    </row>
    <row r="342" customFormat="false" ht="13.8" hidden="false" customHeight="false" outlineLevel="0" collapsed="false">
      <c r="C342" s="18"/>
    </row>
    <row r="343" customFormat="false" ht="13.8" hidden="false" customHeight="false" outlineLevel="0" collapsed="false">
      <c r="C343" s="18"/>
    </row>
    <row r="344" customFormat="false" ht="13.8" hidden="false" customHeight="false" outlineLevel="0" collapsed="false">
      <c r="C344" s="18"/>
    </row>
    <row r="345" customFormat="false" ht="13.8" hidden="false" customHeight="false" outlineLevel="0" collapsed="false">
      <c r="C345" s="18"/>
    </row>
    <row r="346" customFormat="false" ht="13.8" hidden="false" customHeight="false" outlineLevel="0" collapsed="false"/>
    <row r="347" customFormat="false" ht="13.8" hidden="false" customHeight="false" outlineLevel="0" collapsed="false"/>
    <row r="348" customFormat="false" ht="13.8" hidden="false" customHeight="false" outlineLevel="0" collapsed="false"/>
    <row r="349" customFormat="false" ht="13.8" hidden="false" customHeight="false" outlineLevel="0" collapsed="false"/>
    <row r="350" customFormat="false" ht="13.8" hidden="false" customHeight="false" outlineLevel="0" collapsed="false"/>
    <row r="351" customFormat="false" ht="13.8" hidden="false" customHeight="false" outlineLevel="0" collapsed="false"/>
    <row r="352" customFormat="false" ht="13.8" hidden="false" customHeight="false" outlineLevel="0" collapsed="false"/>
    <row r="353" customFormat="false" ht="13.8" hidden="false" customHeight="false" outlineLevel="0" collapsed="false"/>
    <row r="354" customFormat="false" ht="13.8" hidden="false" customHeight="false" outlineLevel="0" collapsed="false"/>
    <row r="355" customFormat="false" ht="13.8" hidden="false" customHeight="false" outlineLevel="0" collapsed="false"/>
    <row r="356" customFormat="false" ht="13.8" hidden="false" customHeight="false" outlineLevel="0" collapsed="false"/>
    <row r="357" customFormat="false" ht="13.8" hidden="false" customHeight="false" outlineLevel="0" collapsed="false"/>
    <row r="358" customFormat="false" ht="13.8" hidden="false" customHeight="false" outlineLevel="0" collapsed="false"/>
    <row r="359" customFormat="false" ht="13.8" hidden="false" customHeight="false" outlineLevel="0" collapsed="false"/>
    <row r="360" customFormat="false" ht="13.8" hidden="false" customHeight="false" outlineLevel="0" collapsed="false"/>
  </sheetData>
  <mergeCells count="2">
    <mergeCell ref="A36:A40"/>
    <mergeCell ref="B36:B4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6037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2021-11-24T05:02:06Z</dcterms:created>
  <dc:creator>Prosser, Philip I (AU)</dc:creator>
  <dc:description/>
  <cp:keywords>Unrestricted Unrestricted Unrestricted Unrestricted Unrestricted Unrestricted Unrestricted Unrestricted Unrestricted</cp:keywords>
  <dc:language>en-AU</dc:language>
  <cp:lastModifiedBy/>
  <dcterms:modified xsi:type="dcterms:W3CDTF">2021-12-30T20:44:28Z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llow Footer Overwrite">
    <vt:bool>1</vt:bool>
  </property>
  <property fmtid="{D5CDD505-2E9C-101B-9397-08002B2CF9AE}" pid="3" name="Allow Header Overwrite">
    <vt:bool>1</vt:bool>
  </property>
  <property fmtid="{D5CDD505-2E9C-101B-9397-08002B2CF9AE}" pid="4" name="Document Author">
    <vt:lpwstr>AU\e393317</vt:lpwstr>
  </property>
  <property fmtid="{D5CDD505-2E9C-101B-9397-08002B2CF9AE}" pid="5" name="Document Sensitivity">
    <vt:lpwstr>1</vt:lpwstr>
  </property>
  <property fmtid="{D5CDD505-2E9C-101B-9397-08002B2CF9AE}" pid="6" name="ExpCountry">
    <vt:lpwstr/>
  </property>
  <property fmtid="{D5CDD505-2E9C-101B-9397-08002B2CF9AE}" pid="7" name="LM SIP Document Sensitivity">
    <vt:lpwstr/>
  </property>
  <property fmtid="{D5CDD505-2E9C-101B-9397-08002B2CF9AE}" pid="8" name="Multiple Selected">
    <vt:lpwstr>-1</vt:lpwstr>
  </property>
  <property fmtid="{D5CDD505-2E9C-101B-9397-08002B2CF9AE}" pid="9" name="OCI Additional Info">
    <vt:lpwstr/>
  </property>
  <property fmtid="{D5CDD505-2E9C-101B-9397-08002B2CF9AE}" pid="10" name="OCI Restriction">
    <vt:bool>0</vt:bool>
  </property>
  <property fmtid="{D5CDD505-2E9C-101B-9397-08002B2CF9AE}" pid="11" name="SIPLongWording">
    <vt:lpwstr>
</vt:lpwstr>
  </property>
  <property fmtid="{D5CDD505-2E9C-101B-9397-08002B2CF9AE}" pid="12" name="TextBoxAndDropdownValues">
    <vt:lpwstr/>
  </property>
  <property fmtid="{D5CDD505-2E9C-101B-9397-08002B2CF9AE}" pid="13" name="ThirdParty">
    <vt:lpwstr/>
  </property>
</Properties>
</file>